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30900年会大会\2025秋（北九州）\座長\"/>
    </mc:Choice>
  </mc:AlternateContent>
  <xr:revisionPtr revIDLastSave="0" documentId="13_ncr:1_{737E7B9C-DD03-4B28-B4CD-3588ED222151}" xr6:coauthVersionLast="47" xr6:coauthVersionMax="47" xr10:uidLastSave="{00000000-0000-0000-0000-000000000000}"/>
  <bookViews>
    <workbookView xWindow="2385" yWindow="60" windowWidth="20130" windowHeight="16380" xr2:uid="{00000000-000D-0000-FFFF-FFFF00000000}"/>
  </bookViews>
  <sheets>
    <sheet name="2025春" sheetId="30" r:id="rId1"/>
    <sheet name="2024秋" sheetId="29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30" l="1"/>
  <c r="H25" i="30"/>
  <c r="H31" i="30"/>
  <c r="F4" i="30"/>
  <c r="G64" i="30"/>
  <c r="F64" i="30"/>
  <c r="H63" i="30"/>
  <c r="G61" i="30"/>
  <c r="F54" i="30"/>
  <c r="H54" i="30" s="1"/>
  <c r="G53" i="30"/>
  <c r="F53" i="30"/>
  <c r="H52" i="30"/>
  <c r="H50" i="30"/>
  <c r="H49" i="30"/>
  <c r="H48" i="30"/>
  <c r="G46" i="30"/>
  <c r="F46" i="30"/>
  <c r="H45" i="30"/>
  <c r="H44" i="30"/>
  <c r="H43" i="30"/>
  <c r="H42" i="30"/>
  <c r="H41" i="30"/>
  <c r="H40" i="30"/>
  <c r="H39" i="30"/>
  <c r="H38" i="30"/>
  <c r="H37" i="30"/>
  <c r="H36" i="30"/>
  <c r="G35" i="30"/>
  <c r="F35" i="30"/>
  <c r="H34" i="30"/>
  <c r="H33" i="30"/>
  <c r="H32" i="30"/>
  <c r="G29" i="30"/>
  <c r="F29" i="30"/>
  <c r="H28" i="30"/>
  <c r="H27" i="30"/>
  <c r="H24" i="30"/>
  <c r="H23" i="30"/>
  <c r="H22" i="30"/>
  <c r="H21" i="30"/>
  <c r="H20" i="30"/>
  <c r="G19" i="30"/>
  <c r="F19" i="30"/>
  <c r="H18" i="30"/>
  <c r="H17" i="30"/>
  <c r="H16" i="30"/>
  <c r="H15" i="30"/>
  <c r="H14" i="30"/>
  <c r="H13" i="30"/>
  <c r="H12" i="30"/>
  <c r="G11" i="30"/>
  <c r="H10" i="30"/>
  <c r="H9" i="30"/>
  <c r="H8" i="30"/>
  <c r="H7" i="30"/>
  <c r="H6" i="30"/>
  <c r="H5" i="30"/>
  <c r="F11" i="30"/>
  <c r="H63" i="29"/>
  <c r="H54" i="29"/>
  <c r="H48" i="29"/>
  <c r="H49" i="29"/>
  <c r="H50" i="29"/>
  <c r="H51" i="29"/>
  <c r="H52" i="29"/>
  <c r="H37" i="29"/>
  <c r="H38" i="29"/>
  <c r="H39" i="29"/>
  <c r="H40" i="29"/>
  <c r="H41" i="29"/>
  <c r="H42" i="29"/>
  <c r="H43" i="29"/>
  <c r="H44" i="29"/>
  <c r="H45" i="29"/>
  <c r="H36" i="29"/>
  <c r="H24" i="29"/>
  <c r="H26" i="29"/>
  <c r="H27" i="29"/>
  <c r="H28" i="29"/>
  <c r="H13" i="29"/>
  <c r="H14" i="29"/>
  <c r="H15" i="29"/>
  <c r="H16" i="29"/>
  <c r="H17" i="29"/>
  <c r="H18" i="29"/>
  <c r="G61" i="29"/>
  <c r="H34" i="29"/>
  <c r="H33" i="29"/>
  <c r="H32" i="29"/>
  <c r="H30" i="29"/>
  <c r="H23" i="29"/>
  <c r="H22" i="29"/>
  <c r="H21" i="29"/>
  <c r="H12" i="29"/>
  <c r="H10" i="29"/>
  <c r="H9" i="29"/>
  <c r="H8" i="29"/>
  <c r="H7" i="29"/>
  <c r="H6" i="29"/>
  <c r="H5" i="29"/>
  <c r="F64" i="29"/>
  <c r="F54" i="29"/>
  <c r="F61" i="29" s="1"/>
  <c r="F53" i="29"/>
  <c r="F46" i="29"/>
  <c r="F35" i="29"/>
  <c r="F29" i="29"/>
  <c r="F19" i="29"/>
  <c r="F4" i="29"/>
  <c r="F11" i="29" s="1"/>
  <c r="G66" i="30" l="1"/>
  <c r="H4" i="30"/>
  <c r="F61" i="30"/>
  <c r="F66" i="30" s="1"/>
  <c r="H4" i="29"/>
  <c r="G46" i="29"/>
  <c r="G29" i="29"/>
  <c r="H20" i="29"/>
  <c r="G11" i="29"/>
  <c r="G53" i="29"/>
  <c r="G19" i="29"/>
  <c r="G35" i="29"/>
  <c r="F66" i="29"/>
  <c r="G64" i="29" l="1"/>
  <c r="G66" i="29" s="1"/>
</calcChain>
</file>

<file path=xl/sharedStrings.xml><?xml version="1.0" encoding="utf-8"?>
<sst xmlns="http://schemas.openxmlformats.org/spreadsheetml/2006/main" count="296" uniqueCount="138">
  <si>
    <t>区分</t>
  </si>
  <si>
    <t>第Ⅰ</t>
  </si>
  <si>
    <t>第Ⅱ</t>
  </si>
  <si>
    <t>第Ⅲ</t>
  </si>
  <si>
    <t>遠隔操作，ロボット，画像工学</t>
  </si>
  <si>
    <t>第Ⅳ</t>
  </si>
  <si>
    <t>放射線の医学・生物学への応用（核医学，生物影響を含む）</t>
  </si>
  <si>
    <t>放射線（能）測定，線量計測</t>
  </si>
  <si>
    <t>放射線管理</t>
  </si>
  <si>
    <t>環境放射能</t>
  </si>
  <si>
    <t>線量評価・環境安全評価（気象，地球環境を含む）</t>
  </si>
  <si>
    <t>放射線防護の理念と基準</t>
  </si>
  <si>
    <t>専 門 分 野</t>
    <phoneticPr fontId="1"/>
  </si>
  <si>
    <t>総　論</t>
    <rPh sb="2" eb="3">
      <t>ロン</t>
    </rPh>
    <phoneticPr fontId="1"/>
  </si>
  <si>
    <t>核 分 裂 工 学</t>
    <rPh sb="2" eb="3">
      <t>ブン</t>
    </rPh>
    <rPh sb="4" eb="5">
      <t>ザキ</t>
    </rPh>
    <rPh sb="6" eb="7">
      <t>タクミ</t>
    </rPh>
    <rPh sb="8" eb="9">
      <t>ガク</t>
    </rPh>
    <phoneticPr fontId="1"/>
  </si>
  <si>
    <t>核燃料サイクルと材料</t>
    <rPh sb="1" eb="3">
      <t>ネンリョウ</t>
    </rPh>
    <rPh sb="8" eb="10">
      <t>ザイリョウ</t>
    </rPh>
    <phoneticPr fontId="1"/>
  </si>
  <si>
    <t>保健物理と</t>
    <rPh sb="0" eb="2">
      <t>ホケン</t>
    </rPh>
    <rPh sb="2" eb="4">
      <t>ブツリ</t>
    </rPh>
    <phoneticPr fontId="1"/>
  </si>
  <si>
    <t>環境科学</t>
    <rPh sb="0" eb="2">
      <t>カンキョウ</t>
    </rPh>
    <rPh sb="2" eb="4">
      <t>カガク</t>
    </rPh>
    <phoneticPr fontId="1"/>
  </si>
  <si>
    <t>原子力の経済学</t>
  </si>
  <si>
    <t>エネルギー・原子力教育と人材育成</t>
  </si>
  <si>
    <t>小　計</t>
  </si>
  <si>
    <t>核融合工学</t>
    <rPh sb="0" eb="3">
      <t>カクユウゴウ</t>
    </rPh>
    <rPh sb="3" eb="5">
      <t>コウガク</t>
    </rPh>
    <phoneticPr fontId="1"/>
  </si>
  <si>
    <t>合　計</t>
  </si>
  <si>
    <t>質疑応答数</t>
    <rPh sb="0" eb="2">
      <t>シツギ</t>
    </rPh>
    <rPh sb="2" eb="4">
      <t>オウトウ</t>
    </rPh>
    <rPh sb="4" eb="5">
      <t>スウ</t>
    </rPh>
    <phoneticPr fontId="1"/>
  </si>
  <si>
    <t>プラズマ工学（慣性核融合を含む）</t>
    <phoneticPr fontId="1"/>
  </si>
  <si>
    <t>核融合炉材料工学（炉材料，ブランケット，照射挙動）</t>
    <phoneticPr fontId="1"/>
  </si>
  <si>
    <t>トリチウム工学（燃料回収・精製，計測，同位体効果，安全取扱い）</t>
    <phoneticPr fontId="1"/>
  </si>
  <si>
    <t>核融合機器工学（第1壁，ダイバータ，マグネット等）</t>
    <phoneticPr fontId="1"/>
  </si>
  <si>
    <t>核融合中性子工学</t>
    <phoneticPr fontId="1"/>
  </si>
  <si>
    <t>核融合炉システム・設計・応用</t>
    <phoneticPr fontId="1"/>
  </si>
  <si>
    <t>発表1件あたりの質疑応答数</t>
    <rPh sb="0" eb="2">
      <t>ハッピョウ</t>
    </rPh>
    <rPh sb="3" eb="4">
      <t>ケン</t>
    </rPh>
    <rPh sb="8" eb="10">
      <t>シツギ</t>
    </rPh>
    <rPh sb="10" eb="12">
      <t>オウトウ</t>
    </rPh>
    <rPh sb="12" eb="13">
      <t>スウ</t>
    </rPh>
    <phoneticPr fontId="1"/>
  </si>
  <si>
    <t>コード</t>
    <phoneticPr fontId="1"/>
  </si>
  <si>
    <t>101-1</t>
  </si>
  <si>
    <t>エネルギーセキュリティと環境・社会情勢</t>
  </si>
  <si>
    <t>101-2</t>
  </si>
  <si>
    <t>原子力の法工学と政治学および地域社会</t>
  </si>
  <si>
    <t>101-3</t>
  </si>
  <si>
    <t>原子力の安全文化とリスクマネジメント・品質保証</t>
  </si>
  <si>
    <t>101-4</t>
  </si>
  <si>
    <t>101-5</t>
  </si>
  <si>
    <t>対話・コミュニケーションと社会意識</t>
  </si>
  <si>
    <t>101-6</t>
  </si>
  <si>
    <t>101-7</t>
  </si>
  <si>
    <t>原子力の哲学・倫理</t>
  </si>
  <si>
    <t>201-1</t>
  </si>
  <si>
    <t>原子核物理，核データ測定・評価・検証，核反応工学</t>
    <rPh sb="16" eb="18">
      <t>ケンショウ</t>
    </rPh>
    <phoneticPr fontId="1"/>
  </si>
  <si>
    <t>202-1</t>
  </si>
  <si>
    <t>放射線挙動，遮蔽工学</t>
  </si>
  <si>
    <t>202-2</t>
  </si>
  <si>
    <t>放射線物理，放射線計測</t>
  </si>
  <si>
    <t>202-3</t>
  </si>
  <si>
    <t>中性子源・中性子工学</t>
  </si>
  <si>
    <t>203-1</t>
  </si>
  <si>
    <t>203-2</t>
  </si>
  <si>
    <t>301-1</t>
  </si>
  <si>
    <t>炉物理，核データの利用，臨界安全</t>
  </si>
  <si>
    <t>301-2</t>
  </si>
  <si>
    <t>炉設計と炉型戦略，核変換技術</t>
  </si>
  <si>
    <t>301-3</t>
  </si>
  <si>
    <t>研究炉，中性子応用</t>
  </si>
  <si>
    <t>302-1</t>
  </si>
  <si>
    <t>新型炉システム</t>
  </si>
  <si>
    <t>303-1</t>
  </si>
  <si>
    <t>原子炉計測，計装システム，原子力制御システム</t>
  </si>
  <si>
    <t>303-2</t>
  </si>
  <si>
    <t>303-3</t>
  </si>
  <si>
    <t>ヒューマンマシンシステム，高度情報処理</t>
  </si>
  <si>
    <t>304-1</t>
  </si>
  <si>
    <t>伝熱・流動（エネルギー変換・輸送・貯蔵を含む）</t>
  </si>
  <si>
    <t>原子炉機器，輸送容器・貯蔵設備の設計と製造</t>
  </si>
  <si>
    <t>原子炉の運転管理と点検保守</t>
  </si>
  <si>
    <t>原子炉設計，原子力発電所の建設と検査，耐震性，原子力船</t>
  </si>
  <si>
    <t>計算科学技術</t>
  </si>
  <si>
    <t>基礎物性</t>
  </si>
  <si>
    <t>核燃料とその照射挙動</t>
    <rPh sb="6" eb="8">
      <t>ショウシャ</t>
    </rPh>
    <rPh sb="8" eb="10">
      <t>キョドウ</t>
    </rPh>
    <phoneticPr fontId="1"/>
  </si>
  <si>
    <t>403-1</t>
  </si>
  <si>
    <t>原子炉化学，放射線化学，腐食化学，水質管理</t>
    <rPh sb="17" eb="19">
      <t>スイシツ</t>
    </rPh>
    <rPh sb="19" eb="21">
      <t>カンリ</t>
    </rPh>
    <phoneticPr fontId="1"/>
  </si>
  <si>
    <t>同位体分離，同位体応用，ウラン濃縮</t>
  </si>
  <si>
    <t>核化学，放射化学，分析化学，アクチノイドの化学</t>
  </si>
  <si>
    <t>燃料再処理</t>
  </si>
  <si>
    <t>放射性廃棄物処理</t>
  </si>
  <si>
    <t>放射性廃棄物処分と環境</t>
  </si>
  <si>
    <t>原子力施設の廃止措置技術</t>
  </si>
  <si>
    <t>601-1</t>
  </si>
  <si>
    <t>601-2</t>
  </si>
  <si>
    <t>601-3</t>
  </si>
  <si>
    <t>601-4</t>
  </si>
  <si>
    <t>601-5</t>
  </si>
  <si>
    <t>601-6</t>
  </si>
  <si>
    <t>環境修復</t>
    <rPh sb="0" eb="2">
      <t>カンキョウ</t>
    </rPh>
    <rPh sb="2" eb="4">
      <t>シュウフク</t>
    </rPh>
    <phoneticPr fontId="1"/>
  </si>
  <si>
    <t>202-4</t>
  </si>
  <si>
    <t>502-1</t>
  </si>
  <si>
    <t>503-1</t>
  </si>
  <si>
    <t>505-2</t>
  </si>
  <si>
    <t>505-3</t>
  </si>
  <si>
    <t>放射線工学と加速器・</t>
    <rPh sb="0" eb="3">
      <t>ホウシャセン</t>
    </rPh>
    <rPh sb="3" eb="5">
      <t>コウガク</t>
    </rPh>
    <rPh sb="6" eb="9">
      <t>カソクキ</t>
    </rPh>
    <phoneticPr fontId="1"/>
  </si>
  <si>
    <t>ビーム科学および医学利用</t>
    <rPh sb="3" eb="5">
      <t>カガク</t>
    </rPh>
    <rPh sb="8" eb="10">
      <t>イガク</t>
    </rPh>
    <rPh sb="10" eb="12">
      <t>リヨウ</t>
    </rPh>
    <phoneticPr fontId="1"/>
  </si>
  <si>
    <t>量子線の医学利用</t>
    <rPh sb="0" eb="2">
      <t>リョウシ</t>
    </rPh>
    <rPh sb="2" eb="3">
      <t>セン</t>
    </rPh>
    <rPh sb="4" eb="6">
      <t>イガク</t>
    </rPh>
    <rPh sb="6" eb="8">
      <t>リヨウ</t>
    </rPh>
    <phoneticPr fontId="2"/>
  </si>
  <si>
    <t>305-1</t>
    <phoneticPr fontId="1"/>
  </si>
  <si>
    <t>401-1</t>
    <phoneticPr fontId="1"/>
  </si>
  <si>
    <t>原子力プラント</t>
    <phoneticPr fontId="1"/>
  </si>
  <si>
    <t>技術</t>
    <rPh sb="0" eb="2">
      <t>ギジュツ</t>
    </rPh>
    <phoneticPr fontId="1"/>
  </si>
  <si>
    <t>401-2</t>
    <phoneticPr fontId="1"/>
  </si>
  <si>
    <t>401-3</t>
    <phoneticPr fontId="1"/>
  </si>
  <si>
    <t>402-1</t>
    <phoneticPr fontId="1"/>
  </si>
  <si>
    <t>リスク評価技術とリスク活用</t>
    <rPh sb="3" eb="5">
      <t>ヒョウカ</t>
    </rPh>
    <rPh sb="5" eb="7">
      <t>ギジュツ</t>
    </rPh>
    <rPh sb="11" eb="13">
      <t>カツヨウ</t>
    </rPh>
    <phoneticPr fontId="2"/>
  </si>
  <si>
    <t>第V</t>
    <phoneticPr fontId="1"/>
  </si>
  <si>
    <t>501-1</t>
    <phoneticPr fontId="1"/>
  </si>
  <si>
    <t>501-2</t>
    <phoneticPr fontId="1"/>
  </si>
  <si>
    <t>原子炉材料，環境劣化，照射効果，評価・分析技術</t>
  </si>
  <si>
    <t>504-1</t>
  </si>
  <si>
    <t>504-2</t>
  </si>
  <si>
    <t>504-3</t>
  </si>
  <si>
    <t>505-1</t>
  </si>
  <si>
    <t>第VI</t>
    <phoneticPr fontId="1"/>
  </si>
  <si>
    <t>第VII</t>
    <phoneticPr fontId="1"/>
  </si>
  <si>
    <t>701-1</t>
  </si>
  <si>
    <t>701-2</t>
  </si>
  <si>
    <t>701-3</t>
  </si>
  <si>
    <t>701-4</t>
  </si>
  <si>
    <t>701-5</t>
  </si>
  <si>
    <t>701-6</t>
  </si>
  <si>
    <t>701-7</t>
  </si>
  <si>
    <t>原子力安全工学（安全設計，安全評価，マネジメント）</t>
    <phoneticPr fontId="1"/>
  </si>
  <si>
    <t>第VIII</t>
    <phoneticPr fontId="1"/>
  </si>
  <si>
    <t>801-1</t>
  </si>
  <si>
    <t>核不拡散・保障措置・核セキュリティ総論</t>
    <rPh sb="17" eb="19">
      <t>ソウロン</t>
    </rPh>
    <phoneticPr fontId="7"/>
  </si>
  <si>
    <t>核不拡散・保障措置・核セキュリティ</t>
    <phoneticPr fontId="1"/>
  </si>
  <si>
    <t>801-2</t>
  </si>
  <si>
    <t>核不拡散・保障措置・核セキュリティ技術</t>
  </si>
  <si>
    <t>加速器（医療用を含む）・放射光・レーザー</t>
    <phoneticPr fontId="1"/>
  </si>
  <si>
    <t>ビーム利用・ビーム計測・ターゲット</t>
    <phoneticPr fontId="1"/>
  </si>
  <si>
    <t>「2024年秋の大会」発表の分野別内訳</t>
    <rPh sb="5" eb="6">
      <t>ネン</t>
    </rPh>
    <rPh sb="6" eb="7">
      <t>アキ</t>
    </rPh>
    <rPh sb="8" eb="10">
      <t>タイカイ</t>
    </rPh>
    <rPh sb="11" eb="13">
      <t>ハッピョウ</t>
    </rPh>
    <rPh sb="14" eb="16">
      <t>ブンヤ</t>
    </rPh>
    <phoneticPr fontId="1"/>
  </si>
  <si>
    <t>2024秋</t>
    <rPh sb="4" eb="5">
      <t>アキ</t>
    </rPh>
    <phoneticPr fontId="1"/>
  </si>
  <si>
    <t>-</t>
    <phoneticPr fontId="1"/>
  </si>
  <si>
    <t>カウントなし</t>
    <phoneticPr fontId="1"/>
  </si>
  <si>
    <t>2025春</t>
    <rPh sb="4" eb="5">
      <t>ハル</t>
    </rPh>
    <phoneticPr fontId="1"/>
  </si>
  <si>
    <t>「2025年春の年会」発表の分野別内訳</t>
    <rPh sb="5" eb="6">
      <t>ネン</t>
    </rPh>
    <rPh sb="6" eb="7">
      <t>ハル</t>
    </rPh>
    <rPh sb="8" eb="10">
      <t>ネンカイ</t>
    </rPh>
    <rPh sb="11" eb="13">
      <t>ハッピョウ</t>
    </rPh>
    <rPh sb="14" eb="16">
      <t>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</si>
</sst>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8" formatCode="0_);[Red]\(0\)"/>
  </numFmts>
  <fonts count="12" x14ac:knownFonts="1"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4" xfId="0" applyFont="1" applyBorder="1"/>
    <xf numFmtId="0" fontId="5" fillId="0" borderId="15" xfId="0" applyFont="1" applyBorder="1" applyAlignment="1">
      <alignment horizontal="center"/>
    </xf>
    <xf numFmtId="0" fontId="3" fillId="0" borderId="16" xfId="0" applyFont="1" applyBorder="1"/>
    <xf numFmtId="0" fontId="5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3" fillId="0" borderId="22" xfId="0" applyFont="1" applyBorder="1"/>
    <xf numFmtId="0" fontId="8" fillId="0" borderId="23" xfId="0" applyFont="1" applyBorder="1" applyAlignment="1">
      <alignment horizontal="center"/>
    </xf>
    <xf numFmtId="0" fontId="3" fillId="0" borderId="12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176" fontId="4" fillId="2" borderId="24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Border="1"/>
    <xf numFmtId="176" fontId="5" fillId="0" borderId="26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9" fillId="2" borderId="24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Border="1" applyAlignment="1">
      <alignment vertic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8" xfId="0" applyFont="1" applyBorder="1"/>
    <xf numFmtId="0" fontId="6" fillId="0" borderId="24" xfId="0" applyFont="1" applyBorder="1"/>
    <xf numFmtId="0" fontId="4" fillId="2" borderId="24" xfId="0" applyFont="1" applyFill="1" applyBorder="1" applyAlignment="1">
      <alignment horizontal="center" vertical="center" wrapText="1"/>
    </xf>
    <xf numFmtId="176" fontId="5" fillId="0" borderId="29" xfId="0" applyNumberFormat="1" applyFont="1" applyBorder="1" applyAlignment="1">
      <alignment vertical="center"/>
    </xf>
    <xf numFmtId="0" fontId="3" fillId="0" borderId="30" xfId="0" applyFont="1" applyBorder="1" applyAlignment="1">
      <alignment horizontal="right" vertical="top" textRotation="255"/>
    </xf>
    <xf numFmtId="0" fontId="0" fillId="0" borderId="31" xfId="0" applyBorder="1" applyAlignment="1">
      <alignment textRotation="255"/>
    </xf>
    <xf numFmtId="176" fontId="5" fillId="0" borderId="32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6" xfId="0" applyFont="1" applyBorder="1"/>
    <xf numFmtId="0" fontId="10" fillId="0" borderId="26" xfId="0" applyFont="1" applyBorder="1" applyAlignment="1">
      <alignment vertical="center"/>
    </xf>
    <xf numFmtId="0" fontId="5" fillId="0" borderId="29" xfId="0" applyFont="1" applyBorder="1"/>
    <xf numFmtId="178" fontId="3" fillId="0" borderId="24" xfId="0" applyNumberFormat="1" applyFont="1" applyBorder="1"/>
    <xf numFmtId="176" fontId="5" fillId="0" borderId="32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176" fontId="5" fillId="0" borderId="28" xfId="0" applyNumberFormat="1" applyFon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0" fillId="0" borderId="27" xfId="0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top" textRotation="255" shrinkToFit="1"/>
    </xf>
    <xf numFmtId="0" fontId="3" fillId="0" borderId="37" xfId="0" applyFont="1" applyBorder="1" applyAlignment="1">
      <alignment horizontal="center" vertical="top" textRotation="255" shrinkToFit="1"/>
    </xf>
    <xf numFmtId="0" fontId="3" fillId="0" borderId="36" xfId="0" applyFont="1" applyBorder="1" applyAlignment="1">
      <alignment horizontal="center" textRotation="255" shrinkToFit="1"/>
    </xf>
    <xf numFmtId="0" fontId="3" fillId="0" borderId="38" xfId="0" applyFont="1" applyBorder="1" applyAlignment="1">
      <alignment horizontal="center" textRotation="255" shrinkToFit="1"/>
    </xf>
    <xf numFmtId="0" fontId="0" fillId="0" borderId="36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176" fontId="5" fillId="0" borderId="27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top" textRotation="255"/>
    </xf>
    <xf numFmtId="0" fontId="3" fillId="0" borderId="37" xfId="0" applyFont="1" applyBorder="1" applyAlignment="1">
      <alignment horizontal="center" vertical="top" textRotation="255"/>
    </xf>
    <xf numFmtId="0" fontId="3" fillId="0" borderId="36" xfId="0" applyFont="1" applyBorder="1" applyAlignment="1">
      <alignment horizontal="center" textRotation="255"/>
    </xf>
    <xf numFmtId="0" fontId="3" fillId="0" borderId="38" xfId="0" applyFont="1" applyBorder="1" applyAlignment="1">
      <alignment horizontal="center" textRotation="255"/>
    </xf>
    <xf numFmtId="0" fontId="3" fillId="0" borderId="36" xfId="0" applyFont="1" applyBorder="1" applyAlignment="1">
      <alignment horizontal="left" textRotation="255"/>
    </xf>
    <xf numFmtId="0" fontId="3" fillId="0" borderId="38" xfId="0" applyFont="1" applyBorder="1" applyAlignment="1">
      <alignment horizontal="left" textRotation="255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textRotation="255" wrapText="1"/>
    </xf>
    <xf numFmtId="0" fontId="1" fillId="0" borderId="36" xfId="0" applyFont="1" applyBorder="1" applyAlignment="1">
      <alignment horizontal="center" vertical="center" textRotation="255" wrapText="1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5" fillId="0" borderId="27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0502-037E-4009-8E8D-B434BE4AC165}">
  <sheetPr>
    <pageSetUpPr fitToPage="1"/>
  </sheetPr>
  <dimension ref="A1:J67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D17" sqref="D17"/>
    </sheetView>
  </sheetViews>
  <sheetFormatPr defaultRowHeight="12" outlineLevelCol="2" x14ac:dyDescent="0.15"/>
  <cols>
    <col min="1" max="2" width="3" style="1" customWidth="1"/>
    <col min="3" max="3" width="8.6640625" style="1" customWidth="1"/>
    <col min="4" max="4" width="60.83203125" style="1" customWidth="1"/>
    <col min="5" max="5" width="7.33203125" style="2" customWidth="1"/>
    <col min="6" max="8" width="15.33203125" style="1" customWidth="1"/>
    <col min="9" max="9" width="9.33203125" style="1" hidden="1" customWidth="1" outlineLevel="2"/>
    <col min="10" max="10" width="9.33203125" style="1" collapsed="1"/>
    <col min="11" max="16384" width="9.33203125" style="1"/>
  </cols>
  <sheetData>
    <row r="1" spans="1:9" ht="17.25" x14ac:dyDescent="0.2">
      <c r="A1" s="67" t="s">
        <v>137</v>
      </c>
      <c r="B1" s="67"/>
      <c r="C1" s="67"/>
      <c r="D1" s="67"/>
      <c r="E1" s="67"/>
      <c r="F1" s="67"/>
      <c r="G1" s="67"/>
      <c r="H1" s="67"/>
    </row>
    <row r="2" spans="1:9" ht="6.75" customHeight="1" x14ac:dyDescent="0.15"/>
    <row r="3" spans="1:9" s="2" customFormat="1" ht="27" customHeight="1" x14ac:dyDescent="0.15">
      <c r="A3" s="76" t="s">
        <v>0</v>
      </c>
      <c r="B3" s="77"/>
      <c r="C3" s="3" t="s">
        <v>31</v>
      </c>
      <c r="D3" s="8" t="s">
        <v>12</v>
      </c>
      <c r="E3" s="9"/>
      <c r="F3" s="54" t="s">
        <v>136</v>
      </c>
      <c r="G3" s="38" t="s">
        <v>23</v>
      </c>
      <c r="H3" s="44" t="s">
        <v>30</v>
      </c>
    </row>
    <row r="4" spans="1:9" ht="15" customHeight="1" x14ac:dyDescent="0.15">
      <c r="A4" s="74" t="s">
        <v>1</v>
      </c>
      <c r="B4" s="75"/>
      <c r="C4" s="4" t="s">
        <v>32</v>
      </c>
      <c r="D4" s="10" t="s">
        <v>33</v>
      </c>
      <c r="E4" s="11"/>
      <c r="F4" s="78">
        <f>SUM(I4:I10)</f>
        <v>12</v>
      </c>
      <c r="G4" s="80">
        <v>39</v>
      </c>
      <c r="H4" s="68">
        <f>G4/F4</f>
        <v>3.25</v>
      </c>
      <c r="I4" s="1">
        <v>2</v>
      </c>
    </row>
    <row r="5" spans="1:9" ht="15" customHeight="1" x14ac:dyDescent="0.15">
      <c r="A5" s="70" t="s">
        <v>13</v>
      </c>
      <c r="B5" s="71"/>
      <c r="C5" s="5" t="s">
        <v>34</v>
      </c>
      <c r="D5" s="12" t="s">
        <v>35</v>
      </c>
      <c r="E5" s="13"/>
      <c r="F5" s="79"/>
      <c r="G5" s="81"/>
      <c r="H5" s="69" t="e">
        <f t="shared" ref="H5:H10" si="0">G5/F5</f>
        <v>#DIV/0!</v>
      </c>
      <c r="I5" s="1">
        <v>0</v>
      </c>
    </row>
    <row r="6" spans="1:9" ht="15" customHeight="1" x14ac:dyDescent="0.15">
      <c r="A6" s="70"/>
      <c r="B6" s="71"/>
      <c r="C6" s="5" t="s">
        <v>36</v>
      </c>
      <c r="D6" s="12" t="s">
        <v>37</v>
      </c>
      <c r="E6" s="13"/>
      <c r="F6" s="79"/>
      <c r="G6" s="81"/>
      <c r="H6" s="69" t="e">
        <f t="shared" si="0"/>
        <v>#DIV/0!</v>
      </c>
      <c r="I6" s="1">
        <v>0</v>
      </c>
    </row>
    <row r="7" spans="1:9" ht="15" customHeight="1" x14ac:dyDescent="0.15">
      <c r="A7" s="70"/>
      <c r="B7" s="71"/>
      <c r="C7" s="5" t="s">
        <v>38</v>
      </c>
      <c r="D7" s="12" t="s">
        <v>18</v>
      </c>
      <c r="E7" s="13"/>
      <c r="F7" s="79"/>
      <c r="G7" s="81"/>
      <c r="H7" s="69" t="e">
        <f t="shared" si="0"/>
        <v>#DIV/0!</v>
      </c>
      <c r="I7" s="1">
        <v>2</v>
      </c>
    </row>
    <row r="8" spans="1:9" ht="15" customHeight="1" x14ac:dyDescent="0.15">
      <c r="A8" s="70"/>
      <c r="B8" s="71"/>
      <c r="C8" s="5" t="s">
        <v>39</v>
      </c>
      <c r="D8" s="12" t="s">
        <v>40</v>
      </c>
      <c r="E8" s="13"/>
      <c r="F8" s="79"/>
      <c r="G8" s="81"/>
      <c r="H8" s="69" t="e">
        <f t="shared" si="0"/>
        <v>#DIV/0!</v>
      </c>
      <c r="I8" s="1">
        <v>6</v>
      </c>
    </row>
    <row r="9" spans="1:9" ht="15" customHeight="1" x14ac:dyDescent="0.15">
      <c r="A9" s="70"/>
      <c r="B9" s="71"/>
      <c r="C9" s="5" t="s">
        <v>41</v>
      </c>
      <c r="D9" s="12" t="s">
        <v>19</v>
      </c>
      <c r="E9" s="13"/>
      <c r="F9" s="79"/>
      <c r="G9" s="81"/>
      <c r="H9" s="69" t="e">
        <f t="shared" si="0"/>
        <v>#DIV/0!</v>
      </c>
      <c r="I9" s="1">
        <v>2</v>
      </c>
    </row>
    <row r="10" spans="1:9" ht="15" customHeight="1" x14ac:dyDescent="0.15">
      <c r="A10" s="70"/>
      <c r="B10" s="71"/>
      <c r="C10" s="5" t="s">
        <v>42</v>
      </c>
      <c r="D10" s="12" t="s">
        <v>43</v>
      </c>
      <c r="E10" s="13"/>
      <c r="F10" s="79"/>
      <c r="G10" s="81"/>
      <c r="H10" s="69" t="e">
        <f t="shared" si="0"/>
        <v>#DIV/0!</v>
      </c>
      <c r="I10" s="1">
        <v>0</v>
      </c>
    </row>
    <row r="11" spans="1:9" ht="15" customHeight="1" x14ac:dyDescent="0.15">
      <c r="A11" s="72"/>
      <c r="B11" s="73"/>
      <c r="C11" s="6"/>
      <c r="D11" s="14"/>
      <c r="E11" s="16" t="s">
        <v>20</v>
      </c>
      <c r="F11" s="46">
        <f>SUM(F4:F10)</f>
        <v>12</v>
      </c>
      <c r="G11" s="45">
        <f>SUM(G4)</f>
        <v>39</v>
      </c>
      <c r="H11" s="45"/>
    </row>
    <row r="12" spans="1:9" ht="15" customHeight="1" x14ac:dyDescent="0.15">
      <c r="A12" s="74" t="s">
        <v>2</v>
      </c>
      <c r="B12" s="75"/>
      <c r="C12" s="4" t="s">
        <v>44</v>
      </c>
      <c r="D12" s="10" t="s">
        <v>45</v>
      </c>
      <c r="E12" s="11"/>
      <c r="F12" s="47">
        <v>13</v>
      </c>
      <c r="G12" s="41">
        <v>30</v>
      </c>
      <c r="H12" s="55">
        <f>G12/F12</f>
        <v>2.3076923076923075</v>
      </c>
    </row>
    <row r="13" spans="1:9" ht="15" customHeight="1" x14ac:dyDescent="0.15">
      <c r="A13" s="82" t="s">
        <v>95</v>
      </c>
      <c r="B13" s="84" t="s">
        <v>96</v>
      </c>
      <c r="C13" s="5" t="s">
        <v>46</v>
      </c>
      <c r="D13" s="12" t="s">
        <v>47</v>
      </c>
      <c r="E13" s="13"/>
      <c r="F13" s="60">
        <v>7</v>
      </c>
      <c r="G13" s="42">
        <v>18</v>
      </c>
      <c r="H13" s="55">
        <f t="shared" ref="H13:H18" si="1">G13/F13</f>
        <v>2.5714285714285716</v>
      </c>
    </row>
    <row r="14" spans="1:9" ht="15" customHeight="1" x14ac:dyDescent="0.15">
      <c r="A14" s="82"/>
      <c r="B14" s="84"/>
      <c r="C14" s="5" t="s">
        <v>48</v>
      </c>
      <c r="D14" s="12" t="s">
        <v>49</v>
      </c>
      <c r="E14" s="13"/>
      <c r="F14" s="60">
        <v>12</v>
      </c>
      <c r="G14" s="42">
        <v>31</v>
      </c>
      <c r="H14" s="55">
        <f t="shared" si="1"/>
        <v>2.5833333333333335</v>
      </c>
    </row>
    <row r="15" spans="1:9" ht="15" customHeight="1" x14ac:dyDescent="0.15">
      <c r="A15" s="82"/>
      <c r="B15" s="84"/>
      <c r="C15" s="17" t="s">
        <v>50</v>
      </c>
      <c r="D15" s="18" t="s">
        <v>51</v>
      </c>
      <c r="E15" s="13"/>
      <c r="F15" s="48">
        <v>2</v>
      </c>
      <c r="G15" s="42">
        <v>5</v>
      </c>
      <c r="H15" s="55">
        <f t="shared" si="1"/>
        <v>2.5</v>
      </c>
    </row>
    <row r="16" spans="1:9" ht="15" customHeight="1" x14ac:dyDescent="0.15">
      <c r="A16" s="82"/>
      <c r="B16" s="84"/>
      <c r="C16" s="17" t="s">
        <v>90</v>
      </c>
      <c r="D16" s="18" t="s">
        <v>97</v>
      </c>
      <c r="E16" s="13"/>
      <c r="F16" s="60">
        <v>3</v>
      </c>
      <c r="G16" s="42">
        <v>3</v>
      </c>
      <c r="H16" s="55">
        <f t="shared" si="1"/>
        <v>1</v>
      </c>
    </row>
    <row r="17" spans="1:8" ht="15" customHeight="1" x14ac:dyDescent="0.15">
      <c r="A17" s="82"/>
      <c r="B17" s="84"/>
      <c r="C17" s="5" t="s">
        <v>52</v>
      </c>
      <c r="D17" s="12" t="s">
        <v>130</v>
      </c>
      <c r="E17" s="13"/>
      <c r="F17" s="48">
        <v>1</v>
      </c>
      <c r="G17" s="42">
        <v>2</v>
      </c>
      <c r="H17" s="55">
        <f t="shared" si="1"/>
        <v>2</v>
      </c>
    </row>
    <row r="18" spans="1:8" ht="15" customHeight="1" x14ac:dyDescent="0.15">
      <c r="A18" s="82"/>
      <c r="B18" s="84"/>
      <c r="C18" s="5" t="s">
        <v>53</v>
      </c>
      <c r="D18" s="12" t="s">
        <v>131</v>
      </c>
      <c r="E18" s="13"/>
      <c r="F18" s="48">
        <v>8</v>
      </c>
      <c r="G18" s="42">
        <v>16</v>
      </c>
      <c r="H18" s="55">
        <f t="shared" si="1"/>
        <v>2</v>
      </c>
    </row>
    <row r="19" spans="1:8" ht="15" customHeight="1" x14ac:dyDescent="0.15">
      <c r="A19" s="83"/>
      <c r="B19" s="85"/>
      <c r="C19" s="6"/>
      <c r="D19" s="14"/>
      <c r="E19" s="16" t="s">
        <v>20</v>
      </c>
      <c r="F19" s="46">
        <f>SUM(F12:F18)</f>
        <v>46</v>
      </c>
      <c r="G19" s="45">
        <f>SUM(G12:G18)</f>
        <v>105</v>
      </c>
      <c r="H19" s="45"/>
    </row>
    <row r="20" spans="1:8" ht="15" customHeight="1" x14ac:dyDescent="0.15">
      <c r="A20" s="74" t="s">
        <v>3</v>
      </c>
      <c r="B20" s="75"/>
      <c r="C20" s="4" t="s">
        <v>54</v>
      </c>
      <c r="D20" s="10" t="s">
        <v>55</v>
      </c>
      <c r="E20" s="11"/>
      <c r="F20" s="47">
        <v>27</v>
      </c>
      <c r="G20" s="41">
        <v>83</v>
      </c>
      <c r="H20" s="55">
        <f t="shared" ref="H20:H28" si="2">G20/F20</f>
        <v>3.074074074074074</v>
      </c>
    </row>
    <row r="21" spans="1:8" ht="15" customHeight="1" x14ac:dyDescent="0.15">
      <c r="A21" s="70" t="s">
        <v>14</v>
      </c>
      <c r="B21" s="86"/>
      <c r="C21" s="5" t="s">
        <v>56</v>
      </c>
      <c r="D21" s="12" t="s">
        <v>57</v>
      </c>
      <c r="E21" s="13"/>
      <c r="F21" s="60">
        <v>4</v>
      </c>
      <c r="G21" s="42">
        <v>12</v>
      </c>
      <c r="H21" s="55">
        <f t="shared" si="2"/>
        <v>3</v>
      </c>
    </row>
    <row r="22" spans="1:8" ht="15" customHeight="1" x14ac:dyDescent="0.15">
      <c r="A22" s="87"/>
      <c r="B22" s="86"/>
      <c r="C22" s="5" t="s">
        <v>58</v>
      </c>
      <c r="D22" s="12" t="s">
        <v>59</v>
      </c>
      <c r="E22" s="13"/>
      <c r="F22" s="60">
        <v>1</v>
      </c>
      <c r="G22" s="42">
        <v>2</v>
      </c>
      <c r="H22" s="55">
        <f t="shared" si="2"/>
        <v>2</v>
      </c>
    </row>
    <row r="23" spans="1:8" ht="15" customHeight="1" x14ac:dyDescent="0.15">
      <c r="A23" s="87"/>
      <c r="B23" s="86"/>
      <c r="C23" s="5" t="s">
        <v>60</v>
      </c>
      <c r="D23" s="12" t="s">
        <v>61</v>
      </c>
      <c r="E23" s="13"/>
      <c r="F23" s="60">
        <v>14</v>
      </c>
      <c r="G23" s="42">
        <v>35</v>
      </c>
      <c r="H23" s="55">
        <f t="shared" si="2"/>
        <v>2.5</v>
      </c>
    </row>
    <row r="24" spans="1:8" ht="15" customHeight="1" x14ac:dyDescent="0.15">
      <c r="A24" s="87"/>
      <c r="B24" s="86"/>
      <c r="C24" s="5" t="s">
        <v>62</v>
      </c>
      <c r="D24" s="12" t="s">
        <v>63</v>
      </c>
      <c r="E24" s="13"/>
      <c r="F24" s="48">
        <v>5</v>
      </c>
      <c r="G24" s="42">
        <v>13</v>
      </c>
      <c r="H24" s="55">
        <f t="shared" si="2"/>
        <v>2.6</v>
      </c>
    </row>
    <row r="25" spans="1:8" ht="15" customHeight="1" x14ac:dyDescent="0.15">
      <c r="A25" s="87"/>
      <c r="B25" s="86"/>
      <c r="C25" s="19" t="s">
        <v>64</v>
      </c>
      <c r="D25" s="20" t="s">
        <v>4</v>
      </c>
      <c r="E25" s="21"/>
      <c r="F25" s="48">
        <v>1</v>
      </c>
      <c r="G25" s="40">
        <v>2</v>
      </c>
      <c r="H25" s="55">
        <f t="shared" si="2"/>
        <v>2</v>
      </c>
    </row>
    <row r="26" spans="1:8" ht="15" customHeight="1" x14ac:dyDescent="0.15">
      <c r="A26" s="87"/>
      <c r="B26" s="86"/>
      <c r="C26" s="5" t="s">
        <v>65</v>
      </c>
      <c r="D26" s="12" t="s">
        <v>66</v>
      </c>
      <c r="E26" s="13"/>
      <c r="F26" s="48">
        <v>0</v>
      </c>
      <c r="G26" s="42">
        <v>0</v>
      </c>
      <c r="H26" s="65" t="s">
        <v>134</v>
      </c>
    </row>
    <row r="27" spans="1:8" ht="15" customHeight="1" x14ac:dyDescent="0.15">
      <c r="A27" s="87"/>
      <c r="B27" s="86"/>
      <c r="C27" s="5" t="s">
        <v>67</v>
      </c>
      <c r="D27" s="12" t="s">
        <v>68</v>
      </c>
      <c r="E27" s="13"/>
      <c r="F27" s="48">
        <v>28</v>
      </c>
      <c r="G27" s="42">
        <v>67</v>
      </c>
      <c r="H27" s="55">
        <f t="shared" si="2"/>
        <v>2.3928571428571428</v>
      </c>
    </row>
    <row r="28" spans="1:8" ht="15" customHeight="1" x14ac:dyDescent="0.15">
      <c r="A28" s="87"/>
      <c r="B28" s="86"/>
      <c r="C28" s="5" t="s">
        <v>98</v>
      </c>
      <c r="D28" s="12" t="s">
        <v>72</v>
      </c>
      <c r="E28" s="15"/>
      <c r="F28" s="49">
        <v>14</v>
      </c>
      <c r="G28" s="42">
        <v>48</v>
      </c>
      <c r="H28" s="55">
        <f t="shared" si="2"/>
        <v>3.4285714285714284</v>
      </c>
    </row>
    <row r="29" spans="1:8" ht="15" customHeight="1" x14ac:dyDescent="0.15">
      <c r="A29" s="88"/>
      <c r="B29" s="89"/>
      <c r="C29" s="6"/>
      <c r="D29" s="14"/>
      <c r="E29" s="16" t="s">
        <v>20</v>
      </c>
      <c r="F29" s="46">
        <f>SUM(F20:F28)</f>
        <v>94</v>
      </c>
      <c r="G29" s="45">
        <f>SUM(G20:G28)</f>
        <v>262</v>
      </c>
      <c r="H29" s="45"/>
    </row>
    <row r="30" spans="1:8" ht="15" customHeight="1" x14ac:dyDescent="0.15">
      <c r="A30" s="74" t="s">
        <v>5</v>
      </c>
      <c r="B30" s="75"/>
      <c r="C30" s="4" t="s">
        <v>99</v>
      </c>
      <c r="D30" s="10" t="s">
        <v>69</v>
      </c>
      <c r="E30" s="13"/>
      <c r="F30" s="48">
        <v>0</v>
      </c>
      <c r="G30" s="41">
        <v>0</v>
      </c>
      <c r="H30" s="65" t="s">
        <v>134</v>
      </c>
    </row>
    <row r="31" spans="1:8" ht="15" customHeight="1" x14ac:dyDescent="0.15">
      <c r="A31" s="92" t="s">
        <v>100</v>
      </c>
      <c r="B31" s="96" t="s">
        <v>101</v>
      </c>
      <c r="C31" s="5" t="s">
        <v>102</v>
      </c>
      <c r="D31" s="12" t="s">
        <v>70</v>
      </c>
      <c r="E31" s="13"/>
      <c r="F31" s="60">
        <v>3</v>
      </c>
      <c r="G31" s="40">
        <v>7</v>
      </c>
      <c r="H31" s="55">
        <f t="shared" ref="H31" si="3">G31/F31</f>
        <v>2.3333333333333335</v>
      </c>
    </row>
    <row r="32" spans="1:8" ht="15" customHeight="1" x14ac:dyDescent="0.15">
      <c r="A32" s="92"/>
      <c r="B32" s="96"/>
      <c r="C32" s="5" t="s">
        <v>103</v>
      </c>
      <c r="D32" s="12" t="s">
        <v>71</v>
      </c>
      <c r="E32" s="13"/>
      <c r="F32" s="60">
        <v>3</v>
      </c>
      <c r="G32" s="42">
        <v>8</v>
      </c>
      <c r="H32" s="55">
        <f>G32/F32</f>
        <v>2.6666666666666665</v>
      </c>
    </row>
    <row r="33" spans="1:8" ht="15" customHeight="1" x14ac:dyDescent="0.15">
      <c r="A33" s="92"/>
      <c r="B33" s="96"/>
      <c r="C33" s="5" t="s">
        <v>104</v>
      </c>
      <c r="D33" s="12" t="s">
        <v>123</v>
      </c>
      <c r="E33" s="13"/>
      <c r="F33" s="48">
        <v>12</v>
      </c>
      <c r="G33" s="42">
        <v>27</v>
      </c>
      <c r="H33" s="55">
        <f>G33/F33</f>
        <v>2.25</v>
      </c>
    </row>
    <row r="34" spans="1:8" ht="15" customHeight="1" x14ac:dyDescent="0.15">
      <c r="A34" s="92"/>
      <c r="B34" s="96"/>
      <c r="C34" s="19" t="s">
        <v>75</v>
      </c>
      <c r="D34" s="20" t="s">
        <v>105</v>
      </c>
      <c r="E34" s="15"/>
      <c r="F34" s="49">
        <v>9</v>
      </c>
      <c r="G34" s="42">
        <v>25</v>
      </c>
      <c r="H34" s="42">
        <f>G34/F34</f>
        <v>2.7777777777777777</v>
      </c>
    </row>
    <row r="35" spans="1:8" ht="15" customHeight="1" x14ac:dyDescent="0.15">
      <c r="A35" s="93"/>
      <c r="B35" s="97"/>
      <c r="C35" s="19"/>
      <c r="D35" s="20"/>
      <c r="E35" s="16" t="s">
        <v>20</v>
      </c>
      <c r="F35" s="46">
        <f>SUM(F30:F34)</f>
        <v>27</v>
      </c>
      <c r="G35" s="43">
        <f>SUM(G30:G34)</f>
        <v>67</v>
      </c>
      <c r="H35" s="45"/>
    </row>
    <row r="36" spans="1:8" ht="15" customHeight="1" x14ac:dyDescent="0.15">
      <c r="A36" s="74" t="s">
        <v>106</v>
      </c>
      <c r="B36" s="75"/>
      <c r="C36" s="4" t="s">
        <v>107</v>
      </c>
      <c r="D36" s="10" t="s">
        <v>73</v>
      </c>
      <c r="E36" s="22"/>
      <c r="F36" s="50">
        <v>7</v>
      </c>
      <c r="G36" s="41">
        <v>16</v>
      </c>
      <c r="H36" s="55">
        <f>G36/F36</f>
        <v>2.2857142857142856</v>
      </c>
    </row>
    <row r="37" spans="1:8" ht="15" customHeight="1" x14ac:dyDescent="0.15">
      <c r="A37" s="70" t="s">
        <v>15</v>
      </c>
      <c r="B37" s="86"/>
      <c r="C37" s="5" t="s">
        <v>108</v>
      </c>
      <c r="D37" s="12" t="s">
        <v>74</v>
      </c>
      <c r="E37" s="23"/>
      <c r="F37" s="51">
        <v>5</v>
      </c>
      <c r="G37" s="42">
        <v>12</v>
      </c>
      <c r="H37" s="55">
        <f t="shared" ref="H37:H45" si="4">G37/F37</f>
        <v>2.4</v>
      </c>
    </row>
    <row r="38" spans="1:8" ht="15" customHeight="1" x14ac:dyDescent="0.15">
      <c r="A38" s="87"/>
      <c r="B38" s="86"/>
      <c r="C38" s="5" t="s">
        <v>91</v>
      </c>
      <c r="D38" s="12" t="s">
        <v>109</v>
      </c>
      <c r="E38" s="23"/>
      <c r="F38" s="60">
        <v>19</v>
      </c>
      <c r="G38" s="42">
        <v>60</v>
      </c>
      <c r="H38" s="55">
        <f t="shared" si="4"/>
        <v>3.1578947368421053</v>
      </c>
    </row>
    <row r="39" spans="1:8" ht="15" customHeight="1" x14ac:dyDescent="0.15">
      <c r="A39" s="87"/>
      <c r="B39" s="86"/>
      <c r="C39" s="5" t="s">
        <v>92</v>
      </c>
      <c r="D39" s="12" t="s">
        <v>76</v>
      </c>
      <c r="E39" s="23"/>
      <c r="F39" s="48">
        <v>8</v>
      </c>
      <c r="G39" s="55">
        <v>16</v>
      </c>
      <c r="H39" s="55">
        <f t="shared" si="4"/>
        <v>2</v>
      </c>
    </row>
    <row r="40" spans="1:8" ht="15" customHeight="1" x14ac:dyDescent="0.15">
      <c r="A40" s="87"/>
      <c r="B40" s="86"/>
      <c r="C40" s="17" t="s">
        <v>110</v>
      </c>
      <c r="D40" s="18" t="s">
        <v>77</v>
      </c>
      <c r="E40" s="24"/>
      <c r="F40" s="61">
        <v>6</v>
      </c>
      <c r="G40" s="55">
        <v>13</v>
      </c>
      <c r="H40" s="55">
        <f t="shared" si="4"/>
        <v>2.1666666666666665</v>
      </c>
    </row>
    <row r="41" spans="1:8" ht="15" customHeight="1" x14ac:dyDescent="0.15">
      <c r="A41" s="87"/>
      <c r="B41" s="86"/>
      <c r="C41" s="5" t="s">
        <v>111</v>
      </c>
      <c r="D41" s="12" t="s">
        <v>78</v>
      </c>
      <c r="E41" s="23"/>
      <c r="F41" s="60">
        <v>2</v>
      </c>
      <c r="G41" s="55">
        <v>5</v>
      </c>
      <c r="H41" s="55">
        <f t="shared" si="4"/>
        <v>2.5</v>
      </c>
    </row>
    <row r="42" spans="1:8" ht="15" customHeight="1" x14ac:dyDescent="0.15">
      <c r="A42" s="87"/>
      <c r="B42" s="86"/>
      <c r="C42" s="5" t="s">
        <v>112</v>
      </c>
      <c r="D42" s="12" t="s">
        <v>79</v>
      </c>
      <c r="E42" s="23"/>
      <c r="F42" s="60">
        <v>8</v>
      </c>
      <c r="G42" s="55">
        <v>16</v>
      </c>
      <c r="H42" s="55">
        <f t="shared" si="4"/>
        <v>2</v>
      </c>
    </row>
    <row r="43" spans="1:8" ht="15" customHeight="1" x14ac:dyDescent="0.15">
      <c r="A43" s="87"/>
      <c r="B43" s="86"/>
      <c r="C43" s="5" t="s">
        <v>113</v>
      </c>
      <c r="D43" s="12" t="s">
        <v>80</v>
      </c>
      <c r="E43" s="23"/>
      <c r="F43" s="48">
        <v>10</v>
      </c>
      <c r="G43" s="42">
        <v>31</v>
      </c>
      <c r="H43" s="55">
        <f t="shared" si="4"/>
        <v>3.1</v>
      </c>
    </row>
    <row r="44" spans="1:8" ht="15" customHeight="1" x14ac:dyDescent="0.15">
      <c r="A44" s="87"/>
      <c r="B44" s="86"/>
      <c r="C44" s="5" t="s">
        <v>93</v>
      </c>
      <c r="D44" s="12" t="s">
        <v>81</v>
      </c>
      <c r="E44" s="23"/>
      <c r="F44" s="60">
        <v>10</v>
      </c>
      <c r="G44" s="42">
        <v>32</v>
      </c>
      <c r="H44" s="55">
        <f t="shared" si="4"/>
        <v>3.2</v>
      </c>
    </row>
    <row r="45" spans="1:8" ht="15" customHeight="1" x14ac:dyDescent="0.15">
      <c r="A45" s="87"/>
      <c r="B45" s="86"/>
      <c r="C45" s="17" t="s">
        <v>94</v>
      </c>
      <c r="D45" s="18" t="s">
        <v>82</v>
      </c>
      <c r="E45" s="23"/>
      <c r="F45" s="48">
        <v>9</v>
      </c>
      <c r="G45" s="42">
        <v>18</v>
      </c>
      <c r="H45" s="55">
        <f t="shared" si="4"/>
        <v>2</v>
      </c>
    </row>
    <row r="46" spans="1:8" ht="15" customHeight="1" x14ac:dyDescent="0.15">
      <c r="A46" s="88"/>
      <c r="B46" s="89"/>
      <c r="C46" s="6"/>
      <c r="D46" s="14"/>
      <c r="E46" s="26" t="s">
        <v>20</v>
      </c>
      <c r="F46" s="52">
        <f>SUM(F36:F45)</f>
        <v>84</v>
      </c>
      <c r="G46" s="45">
        <f>SUM(G36:G45)</f>
        <v>219</v>
      </c>
      <c r="H46" s="45"/>
    </row>
    <row r="47" spans="1:8" ht="15" customHeight="1" x14ac:dyDescent="0.15">
      <c r="A47" s="98" t="s">
        <v>114</v>
      </c>
      <c r="B47" s="99"/>
      <c r="C47" s="4" t="s">
        <v>83</v>
      </c>
      <c r="D47" s="10" t="s">
        <v>24</v>
      </c>
      <c r="E47" s="22"/>
      <c r="F47" s="50">
        <v>0</v>
      </c>
      <c r="G47" s="66">
        <v>0</v>
      </c>
      <c r="H47" s="65" t="s">
        <v>134</v>
      </c>
    </row>
    <row r="48" spans="1:8" ht="15" customHeight="1" x14ac:dyDescent="0.15">
      <c r="A48" s="70" t="s">
        <v>21</v>
      </c>
      <c r="B48" s="71"/>
      <c r="C48" s="5" t="s">
        <v>84</v>
      </c>
      <c r="D48" s="12" t="s">
        <v>25</v>
      </c>
      <c r="E48" s="23"/>
      <c r="F48" s="60">
        <v>9</v>
      </c>
      <c r="G48" s="42">
        <v>24</v>
      </c>
      <c r="H48" s="55">
        <f t="shared" ref="H48:H52" si="5">G48/F48</f>
        <v>2.6666666666666665</v>
      </c>
    </row>
    <row r="49" spans="1:9" ht="15" customHeight="1" x14ac:dyDescent="0.15">
      <c r="A49" s="70"/>
      <c r="B49" s="71"/>
      <c r="C49" s="7" t="s">
        <v>85</v>
      </c>
      <c r="D49" s="12" t="s">
        <v>26</v>
      </c>
      <c r="E49" s="27"/>
      <c r="F49" s="51">
        <v>6</v>
      </c>
      <c r="G49" s="42">
        <v>16</v>
      </c>
      <c r="H49" s="55">
        <f t="shared" si="5"/>
        <v>2.6666666666666665</v>
      </c>
    </row>
    <row r="50" spans="1:9" ht="15" customHeight="1" x14ac:dyDescent="0.15">
      <c r="A50" s="70"/>
      <c r="B50" s="71"/>
      <c r="C50" s="7" t="s">
        <v>86</v>
      </c>
      <c r="D50" s="12" t="s">
        <v>27</v>
      </c>
      <c r="E50" s="27"/>
      <c r="F50" s="51">
        <v>5</v>
      </c>
      <c r="G50" s="65">
        <v>11</v>
      </c>
      <c r="H50" s="55">
        <f t="shared" si="5"/>
        <v>2.2000000000000002</v>
      </c>
    </row>
    <row r="51" spans="1:9" ht="15" customHeight="1" x14ac:dyDescent="0.15">
      <c r="A51" s="70"/>
      <c r="B51" s="71"/>
      <c r="C51" s="7" t="s">
        <v>87</v>
      </c>
      <c r="D51" s="12" t="s">
        <v>28</v>
      </c>
      <c r="E51" s="28"/>
      <c r="F51" s="51">
        <v>0</v>
      </c>
      <c r="G51" s="40">
        <v>0</v>
      </c>
      <c r="H51" s="65" t="s">
        <v>134</v>
      </c>
    </row>
    <row r="52" spans="1:9" ht="15" customHeight="1" x14ac:dyDescent="0.15">
      <c r="A52" s="70"/>
      <c r="B52" s="71"/>
      <c r="C52" s="29" t="s">
        <v>88</v>
      </c>
      <c r="D52" s="14" t="s">
        <v>29</v>
      </c>
      <c r="E52" s="25"/>
      <c r="F52" s="59">
        <v>2</v>
      </c>
      <c r="G52" s="64">
        <v>6</v>
      </c>
      <c r="H52" s="55">
        <f t="shared" si="5"/>
        <v>3</v>
      </c>
    </row>
    <row r="53" spans="1:9" ht="15" customHeight="1" x14ac:dyDescent="0.15">
      <c r="A53" s="72"/>
      <c r="B53" s="73"/>
      <c r="C53" s="6"/>
      <c r="D53" s="14"/>
      <c r="E53" s="16" t="s">
        <v>20</v>
      </c>
      <c r="F53" s="46">
        <f>SUM(F47:F52)</f>
        <v>22</v>
      </c>
      <c r="G53" s="58">
        <f>SUM(G47:G52)</f>
        <v>57</v>
      </c>
      <c r="H53" s="45"/>
    </row>
    <row r="54" spans="1:9" ht="15" customHeight="1" x14ac:dyDescent="0.15">
      <c r="A54" s="74" t="s">
        <v>115</v>
      </c>
      <c r="B54" s="75"/>
      <c r="C54" s="4" t="s">
        <v>116</v>
      </c>
      <c r="D54" s="10" t="s">
        <v>6</v>
      </c>
      <c r="E54" s="22"/>
      <c r="F54" s="78">
        <f>SUM(I54:I60)</f>
        <v>4</v>
      </c>
      <c r="G54" s="80">
        <v>9</v>
      </c>
      <c r="H54" s="68">
        <f>G54/F54</f>
        <v>2.25</v>
      </c>
      <c r="I54" s="1">
        <v>0</v>
      </c>
    </row>
    <row r="55" spans="1:9" ht="15" customHeight="1" x14ac:dyDescent="0.15">
      <c r="A55" s="92" t="s">
        <v>16</v>
      </c>
      <c r="B55" s="94" t="s">
        <v>17</v>
      </c>
      <c r="C55" s="5" t="s">
        <v>117</v>
      </c>
      <c r="D55" s="12" t="s">
        <v>7</v>
      </c>
      <c r="E55" s="23"/>
      <c r="F55" s="104"/>
      <c r="G55" s="81"/>
      <c r="H55" s="90"/>
      <c r="I55" s="1">
        <v>2</v>
      </c>
    </row>
    <row r="56" spans="1:9" ht="15" customHeight="1" x14ac:dyDescent="0.15">
      <c r="A56" s="92"/>
      <c r="B56" s="94"/>
      <c r="C56" s="5" t="s">
        <v>118</v>
      </c>
      <c r="D56" s="12" t="s">
        <v>8</v>
      </c>
      <c r="E56" s="23"/>
      <c r="F56" s="104"/>
      <c r="G56" s="81"/>
      <c r="H56" s="90"/>
      <c r="I56" s="1">
        <v>0</v>
      </c>
    </row>
    <row r="57" spans="1:9" ht="15" customHeight="1" x14ac:dyDescent="0.15">
      <c r="A57" s="92"/>
      <c r="B57" s="94"/>
      <c r="C57" s="5" t="s">
        <v>119</v>
      </c>
      <c r="D57" s="12" t="s">
        <v>9</v>
      </c>
      <c r="E57" s="23"/>
      <c r="F57" s="104"/>
      <c r="G57" s="81"/>
      <c r="H57" s="90"/>
      <c r="I57" s="1">
        <v>1</v>
      </c>
    </row>
    <row r="58" spans="1:9" ht="15" customHeight="1" x14ac:dyDescent="0.15">
      <c r="A58" s="92"/>
      <c r="B58" s="94"/>
      <c r="C58" s="5" t="s">
        <v>120</v>
      </c>
      <c r="D58" s="12" t="s">
        <v>10</v>
      </c>
      <c r="E58" s="23"/>
      <c r="F58" s="104"/>
      <c r="G58" s="81"/>
      <c r="H58" s="90"/>
      <c r="I58" s="1">
        <v>1</v>
      </c>
    </row>
    <row r="59" spans="1:9" ht="15" customHeight="1" x14ac:dyDescent="0.15">
      <c r="A59" s="92"/>
      <c r="B59" s="94"/>
      <c r="C59" s="5" t="s">
        <v>121</v>
      </c>
      <c r="D59" s="12" t="s">
        <v>11</v>
      </c>
      <c r="E59" s="23"/>
      <c r="F59" s="104"/>
      <c r="G59" s="81"/>
      <c r="H59" s="90"/>
      <c r="I59" s="1">
        <v>0</v>
      </c>
    </row>
    <row r="60" spans="1:9" ht="15" customHeight="1" x14ac:dyDescent="0.15">
      <c r="A60" s="92"/>
      <c r="B60" s="94"/>
      <c r="C60" s="6" t="s">
        <v>122</v>
      </c>
      <c r="D60" s="14" t="s">
        <v>89</v>
      </c>
      <c r="E60" s="25"/>
      <c r="F60" s="105"/>
      <c r="G60" s="106"/>
      <c r="H60" s="91"/>
      <c r="I60" s="1">
        <v>0</v>
      </c>
    </row>
    <row r="61" spans="1:9" ht="13.5" x14ac:dyDescent="0.15">
      <c r="A61" s="93"/>
      <c r="B61" s="95"/>
      <c r="C61" s="6"/>
      <c r="D61" s="14"/>
      <c r="E61" s="26" t="s">
        <v>20</v>
      </c>
      <c r="F61" s="52">
        <f>SUM(F54)</f>
        <v>4</v>
      </c>
      <c r="G61" s="39">
        <f>G54</f>
        <v>9</v>
      </c>
      <c r="H61" s="63">
        <f>SUM(H54)</f>
        <v>2.25</v>
      </c>
    </row>
    <row r="62" spans="1:9" ht="13.5" x14ac:dyDescent="0.15">
      <c r="A62" s="74" t="s">
        <v>124</v>
      </c>
      <c r="B62" s="75"/>
      <c r="C62" s="4" t="s">
        <v>125</v>
      </c>
      <c r="D62" s="10" t="s">
        <v>126</v>
      </c>
      <c r="E62" s="22"/>
      <c r="F62" s="47">
        <v>0</v>
      </c>
      <c r="G62" s="40" t="s">
        <v>134</v>
      </c>
      <c r="H62" s="40" t="s">
        <v>134</v>
      </c>
    </row>
    <row r="63" spans="1:9" ht="13.5" x14ac:dyDescent="0.15">
      <c r="A63" s="100" t="s">
        <v>127</v>
      </c>
      <c r="B63" s="101"/>
      <c r="C63" s="5" t="s">
        <v>128</v>
      </c>
      <c r="D63" s="12" t="s">
        <v>129</v>
      </c>
      <c r="E63" s="27"/>
      <c r="F63" s="62">
        <v>3</v>
      </c>
      <c r="G63" s="42">
        <v>8</v>
      </c>
      <c r="H63" s="42">
        <f>G63/F63</f>
        <v>2.6666666666666665</v>
      </c>
    </row>
    <row r="64" spans="1:9" ht="13.5" x14ac:dyDescent="0.15">
      <c r="A64" s="102"/>
      <c r="B64" s="103"/>
      <c r="C64" s="6"/>
      <c r="D64" s="14"/>
      <c r="E64" s="16" t="s">
        <v>20</v>
      </c>
      <c r="F64" s="46">
        <f>SUM(F62:F63)</f>
        <v>3</v>
      </c>
      <c r="G64" s="39">
        <f>SUM(G62:G63)</f>
        <v>8</v>
      </c>
      <c r="H64" s="63"/>
    </row>
    <row r="65" spans="1:8" ht="13.5" x14ac:dyDescent="0.15">
      <c r="A65" s="56"/>
      <c r="B65" s="57"/>
      <c r="C65" s="30"/>
      <c r="D65" s="31"/>
      <c r="E65" s="32"/>
      <c r="F65" s="52"/>
      <c r="G65" s="46"/>
      <c r="H65" s="63"/>
    </row>
    <row r="66" spans="1:8" ht="13.5" x14ac:dyDescent="0.15">
      <c r="A66" s="33"/>
      <c r="B66" s="34"/>
      <c r="C66" s="35"/>
      <c r="D66" s="36"/>
      <c r="E66" s="37" t="s">
        <v>22</v>
      </c>
      <c r="F66" s="53">
        <f>SUM(F61,F53,F46,F29,F35,F19,F11,F64)</f>
        <v>292</v>
      </c>
      <c r="G66" s="39">
        <f>SUM(G11,G19,G29,G35,G46,G53,G61,G64)</f>
        <v>766</v>
      </c>
      <c r="H66" s="63"/>
    </row>
    <row r="67" spans="1:8" x14ac:dyDescent="0.15">
      <c r="C67" s="2"/>
    </row>
  </sheetData>
  <mergeCells count="26">
    <mergeCell ref="A62:B62"/>
    <mergeCell ref="A63:B64"/>
    <mergeCell ref="A54:B54"/>
    <mergeCell ref="F54:F60"/>
    <mergeCell ref="G54:G60"/>
    <mergeCell ref="H54:H60"/>
    <mergeCell ref="A55:A61"/>
    <mergeCell ref="B55:B61"/>
    <mergeCell ref="A31:A35"/>
    <mergeCell ref="B31:B35"/>
    <mergeCell ref="A36:B36"/>
    <mergeCell ref="A37:B46"/>
    <mergeCell ref="A47:B47"/>
    <mergeCell ref="A48:B53"/>
    <mergeCell ref="H4:H10"/>
    <mergeCell ref="A5:B11"/>
    <mergeCell ref="A30:B30"/>
    <mergeCell ref="A3:B3"/>
    <mergeCell ref="A4:B4"/>
    <mergeCell ref="F4:F10"/>
    <mergeCell ref="G4:G10"/>
    <mergeCell ref="A12:B12"/>
    <mergeCell ref="A13:A19"/>
    <mergeCell ref="B13:B19"/>
    <mergeCell ref="A20:B20"/>
    <mergeCell ref="A21:B29"/>
  </mergeCells>
  <phoneticPr fontId="1"/>
  <printOptions horizontalCentered="1" verticalCentered="1"/>
  <pageMargins left="0.19685039370078741" right="0.19685039370078741" top="0.23622047244094491" bottom="0.23622047244094491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8F93B-8E56-4196-8E01-873319ADDCAF}">
  <sheetPr>
    <pageSetUpPr fitToPage="1"/>
  </sheetPr>
  <dimension ref="A1:J67"/>
  <sheetViews>
    <sheetView zoomScaleNormal="10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25" sqref="G25"/>
    </sheetView>
  </sheetViews>
  <sheetFormatPr defaultRowHeight="12" outlineLevelCol="2" x14ac:dyDescent="0.15"/>
  <cols>
    <col min="1" max="2" width="3" style="1" customWidth="1"/>
    <col min="3" max="3" width="8.6640625" style="1" customWidth="1"/>
    <col min="4" max="4" width="60.83203125" style="1" customWidth="1"/>
    <col min="5" max="5" width="7.33203125" style="2" customWidth="1"/>
    <col min="6" max="8" width="15.33203125" style="1" customWidth="1"/>
    <col min="9" max="9" width="9.33203125" style="1" hidden="1" customWidth="1" outlineLevel="2"/>
    <col min="10" max="10" width="9.33203125" style="1" collapsed="1"/>
    <col min="11" max="16384" width="9.33203125" style="1"/>
  </cols>
  <sheetData>
    <row r="1" spans="1:9" ht="17.25" x14ac:dyDescent="0.2">
      <c r="A1" s="67" t="s">
        <v>132</v>
      </c>
      <c r="B1" s="67"/>
      <c r="C1" s="67"/>
      <c r="D1" s="67"/>
      <c r="E1" s="67"/>
      <c r="F1" s="67"/>
      <c r="G1" s="67"/>
      <c r="H1" s="67"/>
    </row>
    <row r="2" spans="1:9" ht="6.75" customHeight="1" x14ac:dyDescent="0.15"/>
    <row r="3" spans="1:9" s="2" customFormat="1" ht="27" customHeight="1" x14ac:dyDescent="0.15">
      <c r="A3" s="76" t="s">
        <v>0</v>
      </c>
      <c r="B3" s="77"/>
      <c r="C3" s="3" t="s">
        <v>31</v>
      </c>
      <c r="D3" s="8" t="s">
        <v>12</v>
      </c>
      <c r="E3" s="9"/>
      <c r="F3" s="54" t="s">
        <v>133</v>
      </c>
      <c r="G3" s="38" t="s">
        <v>23</v>
      </c>
      <c r="H3" s="44" t="s">
        <v>30</v>
      </c>
    </row>
    <row r="4" spans="1:9" ht="15" customHeight="1" x14ac:dyDescent="0.15">
      <c r="A4" s="74" t="s">
        <v>1</v>
      </c>
      <c r="B4" s="75"/>
      <c r="C4" s="4" t="s">
        <v>32</v>
      </c>
      <c r="D4" s="10" t="s">
        <v>33</v>
      </c>
      <c r="E4" s="11"/>
      <c r="F4" s="78">
        <f>SUM(I4:I10)</f>
        <v>26</v>
      </c>
      <c r="G4" s="80">
        <v>70</v>
      </c>
      <c r="H4" s="68">
        <f>G4/F4</f>
        <v>2.6923076923076925</v>
      </c>
      <c r="I4" s="1">
        <v>2</v>
      </c>
    </row>
    <row r="5" spans="1:9" ht="15" customHeight="1" x14ac:dyDescent="0.15">
      <c r="A5" s="70" t="s">
        <v>13</v>
      </c>
      <c r="B5" s="71"/>
      <c r="C5" s="5" t="s">
        <v>34</v>
      </c>
      <c r="D5" s="12" t="s">
        <v>35</v>
      </c>
      <c r="E5" s="13"/>
      <c r="F5" s="79"/>
      <c r="G5" s="81"/>
      <c r="H5" s="69" t="e">
        <f t="shared" ref="H5:H10" si="0">G5/F5</f>
        <v>#DIV/0!</v>
      </c>
      <c r="I5" s="1">
        <v>0</v>
      </c>
    </row>
    <row r="6" spans="1:9" ht="15" customHeight="1" x14ac:dyDescent="0.15">
      <c r="A6" s="70"/>
      <c r="B6" s="71"/>
      <c r="C6" s="5" t="s">
        <v>36</v>
      </c>
      <c r="D6" s="12" t="s">
        <v>37</v>
      </c>
      <c r="E6" s="13"/>
      <c r="F6" s="79"/>
      <c r="G6" s="81"/>
      <c r="H6" s="69" t="e">
        <f t="shared" si="0"/>
        <v>#DIV/0!</v>
      </c>
      <c r="I6" s="1">
        <v>0</v>
      </c>
    </row>
    <row r="7" spans="1:9" ht="15" customHeight="1" x14ac:dyDescent="0.15">
      <c r="A7" s="70"/>
      <c r="B7" s="71"/>
      <c r="C7" s="5" t="s">
        <v>38</v>
      </c>
      <c r="D7" s="12" t="s">
        <v>18</v>
      </c>
      <c r="E7" s="13"/>
      <c r="F7" s="79"/>
      <c r="G7" s="81"/>
      <c r="H7" s="69" t="e">
        <f t="shared" si="0"/>
        <v>#DIV/0!</v>
      </c>
      <c r="I7" s="1">
        <v>1</v>
      </c>
    </row>
    <row r="8" spans="1:9" ht="15" customHeight="1" x14ac:dyDescent="0.15">
      <c r="A8" s="70"/>
      <c r="B8" s="71"/>
      <c r="C8" s="5" t="s">
        <v>39</v>
      </c>
      <c r="D8" s="12" t="s">
        <v>40</v>
      </c>
      <c r="E8" s="13"/>
      <c r="F8" s="79"/>
      <c r="G8" s="81"/>
      <c r="H8" s="69" t="e">
        <f t="shared" si="0"/>
        <v>#DIV/0!</v>
      </c>
      <c r="I8" s="1">
        <v>16</v>
      </c>
    </row>
    <row r="9" spans="1:9" ht="15" customHeight="1" x14ac:dyDescent="0.15">
      <c r="A9" s="70"/>
      <c r="B9" s="71"/>
      <c r="C9" s="5" t="s">
        <v>41</v>
      </c>
      <c r="D9" s="12" t="s">
        <v>19</v>
      </c>
      <c r="E9" s="13"/>
      <c r="F9" s="79"/>
      <c r="G9" s="81"/>
      <c r="H9" s="69" t="e">
        <f t="shared" si="0"/>
        <v>#DIV/0!</v>
      </c>
      <c r="I9" s="1">
        <v>7</v>
      </c>
    </row>
    <row r="10" spans="1:9" ht="15" customHeight="1" x14ac:dyDescent="0.15">
      <c r="A10" s="70"/>
      <c r="B10" s="71"/>
      <c r="C10" s="5" t="s">
        <v>42</v>
      </c>
      <c r="D10" s="12" t="s">
        <v>43</v>
      </c>
      <c r="E10" s="13"/>
      <c r="F10" s="79"/>
      <c r="G10" s="81"/>
      <c r="H10" s="69" t="e">
        <f t="shared" si="0"/>
        <v>#DIV/0!</v>
      </c>
      <c r="I10" s="1">
        <v>0</v>
      </c>
    </row>
    <row r="11" spans="1:9" ht="15" customHeight="1" x14ac:dyDescent="0.15">
      <c r="A11" s="72"/>
      <c r="B11" s="73"/>
      <c r="C11" s="6"/>
      <c r="D11" s="14"/>
      <c r="E11" s="16" t="s">
        <v>20</v>
      </c>
      <c r="F11" s="46">
        <f>SUM(F4:F10)</f>
        <v>26</v>
      </c>
      <c r="G11" s="45">
        <f>SUM(G4)</f>
        <v>70</v>
      </c>
      <c r="H11" s="45"/>
    </row>
    <row r="12" spans="1:9" ht="15" customHeight="1" x14ac:dyDescent="0.15">
      <c r="A12" s="74" t="s">
        <v>2</v>
      </c>
      <c r="B12" s="75"/>
      <c r="C12" s="4" t="s">
        <v>44</v>
      </c>
      <c r="D12" s="10" t="s">
        <v>45</v>
      </c>
      <c r="E12" s="11"/>
      <c r="F12" s="47">
        <v>22</v>
      </c>
      <c r="G12" s="41">
        <v>81</v>
      </c>
      <c r="H12" s="55">
        <f>G12/F12</f>
        <v>3.6818181818181817</v>
      </c>
    </row>
    <row r="13" spans="1:9" ht="15" customHeight="1" x14ac:dyDescent="0.15">
      <c r="A13" s="82" t="s">
        <v>95</v>
      </c>
      <c r="B13" s="84" t="s">
        <v>96</v>
      </c>
      <c r="C13" s="5" t="s">
        <v>46</v>
      </c>
      <c r="D13" s="12" t="s">
        <v>47</v>
      </c>
      <c r="E13" s="13"/>
      <c r="F13" s="60">
        <v>6</v>
      </c>
      <c r="G13" s="42">
        <v>22</v>
      </c>
      <c r="H13" s="55">
        <f t="shared" ref="H13:H18" si="1">G13/F13</f>
        <v>3.6666666666666665</v>
      </c>
    </row>
    <row r="14" spans="1:9" ht="15" customHeight="1" x14ac:dyDescent="0.15">
      <c r="A14" s="82"/>
      <c r="B14" s="84"/>
      <c r="C14" s="5" t="s">
        <v>48</v>
      </c>
      <c r="D14" s="12" t="s">
        <v>49</v>
      </c>
      <c r="E14" s="13"/>
      <c r="F14" s="60">
        <v>19</v>
      </c>
      <c r="G14" s="42">
        <v>58</v>
      </c>
      <c r="H14" s="55">
        <f t="shared" si="1"/>
        <v>3.0526315789473686</v>
      </c>
    </row>
    <row r="15" spans="1:9" ht="15" customHeight="1" x14ac:dyDescent="0.15">
      <c r="A15" s="82"/>
      <c r="B15" s="84"/>
      <c r="C15" s="17" t="s">
        <v>50</v>
      </c>
      <c r="D15" s="18" t="s">
        <v>51</v>
      </c>
      <c r="E15" s="13"/>
      <c r="F15" s="48">
        <v>4</v>
      </c>
      <c r="G15" s="42">
        <v>15</v>
      </c>
      <c r="H15" s="55">
        <f t="shared" si="1"/>
        <v>3.75</v>
      </c>
    </row>
    <row r="16" spans="1:9" ht="15" customHeight="1" x14ac:dyDescent="0.15">
      <c r="A16" s="82"/>
      <c r="B16" s="84"/>
      <c r="C16" s="17" t="s">
        <v>90</v>
      </c>
      <c r="D16" s="18" t="s">
        <v>97</v>
      </c>
      <c r="E16" s="13"/>
      <c r="F16" s="60">
        <v>3</v>
      </c>
      <c r="G16" s="42">
        <v>11</v>
      </c>
      <c r="H16" s="55">
        <f t="shared" si="1"/>
        <v>3.6666666666666665</v>
      </c>
    </row>
    <row r="17" spans="1:8" ht="15" customHeight="1" x14ac:dyDescent="0.15">
      <c r="A17" s="82"/>
      <c r="B17" s="84"/>
      <c r="C17" s="5" t="s">
        <v>52</v>
      </c>
      <c r="D17" s="12" t="s">
        <v>130</v>
      </c>
      <c r="E17" s="13"/>
      <c r="F17" s="48">
        <v>5</v>
      </c>
      <c r="G17" s="42">
        <v>18</v>
      </c>
      <c r="H17" s="55">
        <f t="shared" si="1"/>
        <v>3.6</v>
      </c>
    </row>
    <row r="18" spans="1:8" ht="15" customHeight="1" x14ac:dyDescent="0.15">
      <c r="A18" s="82"/>
      <c r="B18" s="84"/>
      <c r="C18" s="5" t="s">
        <v>53</v>
      </c>
      <c r="D18" s="12" t="s">
        <v>131</v>
      </c>
      <c r="E18" s="13"/>
      <c r="F18" s="48">
        <v>7</v>
      </c>
      <c r="G18" s="42">
        <v>9</v>
      </c>
      <c r="H18" s="55">
        <f t="shared" si="1"/>
        <v>1.2857142857142858</v>
      </c>
    </row>
    <row r="19" spans="1:8" ht="15" customHeight="1" x14ac:dyDescent="0.15">
      <c r="A19" s="83"/>
      <c r="B19" s="85"/>
      <c r="C19" s="6"/>
      <c r="D19" s="14"/>
      <c r="E19" s="16" t="s">
        <v>20</v>
      </c>
      <c r="F19" s="46">
        <f>SUM(F12:F18)</f>
        <v>66</v>
      </c>
      <c r="G19" s="45">
        <f>SUM(G12:G18)</f>
        <v>214</v>
      </c>
      <c r="H19" s="45"/>
    </row>
    <row r="20" spans="1:8" ht="15" customHeight="1" x14ac:dyDescent="0.15">
      <c r="A20" s="74" t="s">
        <v>3</v>
      </c>
      <c r="B20" s="75"/>
      <c r="C20" s="4" t="s">
        <v>54</v>
      </c>
      <c r="D20" s="10" t="s">
        <v>55</v>
      </c>
      <c r="E20" s="11"/>
      <c r="F20" s="47">
        <v>38</v>
      </c>
      <c r="G20" s="41">
        <v>149</v>
      </c>
      <c r="H20" s="55">
        <f t="shared" ref="H20:H30" si="2">G20/F20</f>
        <v>3.9210526315789473</v>
      </c>
    </row>
    <row r="21" spans="1:8" ht="15" customHeight="1" x14ac:dyDescent="0.15">
      <c r="A21" s="70" t="s">
        <v>14</v>
      </c>
      <c r="B21" s="86"/>
      <c r="C21" s="5" t="s">
        <v>56</v>
      </c>
      <c r="D21" s="12" t="s">
        <v>57</v>
      </c>
      <c r="E21" s="13"/>
      <c r="F21" s="60">
        <v>11</v>
      </c>
      <c r="G21" s="42">
        <v>36</v>
      </c>
      <c r="H21" s="55">
        <f t="shared" si="2"/>
        <v>3.2727272727272729</v>
      </c>
    </row>
    <row r="22" spans="1:8" ht="15" customHeight="1" x14ac:dyDescent="0.15">
      <c r="A22" s="87"/>
      <c r="B22" s="86"/>
      <c r="C22" s="5" t="s">
        <v>58</v>
      </c>
      <c r="D22" s="12" t="s">
        <v>59</v>
      </c>
      <c r="E22" s="13"/>
      <c r="F22" s="60">
        <v>2</v>
      </c>
      <c r="G22" s="42">
        <v>5</v>
      </c>
      <c r="H22" s="55">
        <f t="shared" si="2"/>
        <v>2.5</v>
      </c>
    </row>
    <row r="23" spans="1:8" ht="15" customHeight="1" x14ac:dyDescent="0.15">
      <c r="A23" s="87"/>
      <c r="B23" s="86"/>
      <c r="C23" s="5" t="s">
        <v>60</v>
      </c>
      <c r="D23" s="12" t="s">
        <v>61</v>
      </c>
      <c r="E23" s="13"/>
      <c r="F23" s="60">
        <v>50</v>
      </c>
      <c r="G23" s="42">
        <v>138</v>
      </c>
      <c r="H23" s="55">
        <f t="shared" si="2"/>
        <v>2.76</v>
      </c>
    </row>
    <row r="24" spans="1:8" ht="15" customHeight="1" x14ac:dyDescent="0.15">
      <c r="A24" s="87"/>
      <c r="B24" s="86"/>
      <c r="C24" s="5" t="s">
        <v>62</v>
      </c>
      <c r="D24" s="12" t="s">
        <v>63</v>
      </c>
      <c r="E24" s="13"/>
      <c r="F24" s="48">
        <v>3</v>
      </c>
      <c r="G24" s="42">
        <v>8</v>
      </c>
      <c r="H24" s="55">
        <f t="shared" si="2"/>
        <v>2.6666666666666665</v>
      </c>
    </row>
    <row r="25" spans="1:8" ht="15" customHeight="1" x14ac:dyDescent="0.15">
      <c r="A25" s="87"/>
      <c r="B25" s="86"/>
      <c r="C25" s="19" t="s">
        <v>64</v>
      </c>
      <c r="D25" s="20" t="s">
        <v>4</v>
      </c>
      <c r="E25" s="21"/>
      <c r="F25" s="48">
        <v>0</v>
      </c>
      <c r="G25" s="40" t="s">
        <v>134</v>
      </c>
      <c r="H25" s="65" t="s">
        <v>134</v>
      </c>
    </row>
    <row r="26" spans="1:8" ht="15" customHeight="1" x14ac:dyDescent="0.15">
      <c r="A26" s="87"/>
      <c r="B26" s="86"/>
      <c r="C26" s="5" t="s">
        <v>65</v>
      </c>
      <c r="D26" s="12" t="s">
        <v>66</v>
      </c>
      <c r="E26" s="13"/>
      <c r="F26" s="48">
        <v>6</v>
      </c>
      <c r="G26" s="42">
        <v>15</v>
      </c>
      <c r="H26" s="55">
        <f t="shared" si="2"/>
        <v>2.5</v>
      </c>
    </row>
    <row r="27" spans="1:8" ht="15" customHeight="1" x14ac:dyDescent="0.15">
      <c r="A27" s="87"/>
      <c r="B27" s="86"/>
      <c r="C27" s="5" t="s">
        <v>67</v>
      </c>
      <c r="D27" s="12" t="s">
        <v>68</v>
      </c>
      <c r="E27" s="13"/>
      <c r="F27" s="48">
        <v>30</v>
      </c>
      <c r="G27" s="42">
        <v>88</v>
      </c>
      <c r="H27" s="55">
        <f t="shared" si="2"/>
        <v>2.9333333333333331</v>
      </c>
    </row>
    <row r="28" spans="1:8" ht="15" customHeight="1" x14ac:dyDescent="0.15">
      <c r="A28" s="87"/>
      <c r="B28" s="86"/>
      <c r="C28" s="5" t="s">
        <v>98</v>
      </c>
      <c r="D28" s="12" t="s">
        <v>72</v>
      </c>
      <c r="E28" s="15"/>
      <c r="F28" s="49">
        <v>13</v>
      </c>
      <c r="G28" s="42">
        <v>22</v>
      </c>
      <c r="H28" s="55">
        <f t="shared" si="2"/>
        <v>1.6923076923076923</v>
      </c>
    </row>
    <row r="29" spans="1:8" ht="15" customHeight="1" x14ac:dyDescent="0.15">
      <c r="A29" s="88"/>
      <c r="B29" s="89"/>
      <c r="C29" s="6"/>
      <c r="D29" s="14"/>
      <c r="E29" s="16" t="s">
        <v>20</v>
      </c>
      <c r="F29" s="46">
        <f>SUM(F20:F28)</f>
        <v>153</v>
      </c>
      <c r="G29" s="45">
        <f>SUM(G20:G28)</f>
        <v>461</v>
      </c>
      <c r="H29" s="45"/>
    </row>
    <row r="30" spans="1:8" ht="15" customHeight="1" x14ac:dyDescent="0.15">
      <c r="A30" s="74" t="s">
        <v>5</v>
      </c>
      <c r="B30" s="75"/>
      <c r="C30" s="4" t="s">
        <v>99</v>
      </c>
      <c r="D30" s="10" t="s">
        <v>69</v>
      </c>
      <c r="E30" s="13"/>
      <c r="F30" s="48">
        <v>1</v>
      </c>
      <c r="G30" s="41">
        <v>17</v>
      </c>
      <c r="H30" s="55">
        <f t="shared" si="2"/>
        <v>17</v>
      </c>
    </row>
    <row r="31" spans="1:8" ht="15" customHeight="1" x14ac:dyDescent="0.15">
      <c r="A31" s="92" t="s">
        <v>100</v>
      </c>
      <c r="B31" s="96" t="s">
        <v>101</v>
      </c>
      <c r="C31" s="5" t="s">
        <v>102</v>
      </c>
      <c r="D31" s="12" t="s">
        <v>70</v>
      </c>
      <c r="E31" s="13"/>
      <c r="F31" s="60">
        <v>5</v>
      </c>
      <c r="G31" s="40" t="s">
        <v>135</v>
      </c>
      <c r="H31" s="40" t="s">
        <v>135</v>
      </c>
    </row>
    <row r="32" spans="1:8" ht="15" customHeight="1" x14ac:dyDescent="0.15">
      <c r="A32" s="92"/>
      <c r="B32" s="96"/>
      <c r="C32" s="5" t="s">
        <v>103</v>
      </c>
      <c r="D32" s="12" t="s">
        <v>71</v>
      </c>
      <c r="E32" s="13"/>
      <c r="F32" s="60">
        <v>13</v>
      </c>
      <c r="G32" s="42">
        <v>29</v>
      </c>
      <c r="H32" s="55">
        <f>G32/F32</f>
        <v>2.2307692307692308</v>
      </c>
    </row>
    <row r="33" spans="1:8" ht="15" customHeight="1" x14ac:dyDescent="0.15">
      <c r="A33" s="92"/>
      <c r="B33" s="96"/>
      <c r="C33" s="5" t="s">
        <v>104</v>
      </c>
      <c r="D33" s="12" t="s">
        <v>123</v>
      </c>
      <c r="E33" s="13"/>
      <c r="F33" s="48">
        <v>28</v>
      </c>
      <c r="G33" s="42">
        <v>68</v>
      </c>
      <c r="H33" s="55">
        <f>G33/F33</f>
        <v>2.4285714285714284</v>
      </c>
    </row>
    <row r="34" spans="1:8" ht="15" customHeight="1" x14ac:dyDescent="0.15">
      <c r="A34" s="92"/>
      <c r="B34" s="96"/>
      <c r="C34" s="19" t="s">
        <v>75</v>
      </c>
      <c r="D34" s="20" t="s">
        <v>105</v>
      </c>
      <c r="E34" s="15"/>
      <c r="F34" s="49">
        <v>17</v>
      </c>
      <c r="G34" s="42">
        <v>55</v>
      </c>
      <c r="H34" s="42">
        <f>G34/F34</f>
        <v>3.2352941176470589</v>
      </c>
    </row>
    <row r="35" spans="1:8" ht="15" customHeight="1" x14ac:dyDescent="0.15">
      <c r="A35" s="93"/>
      <c r="B35" s="97"/>
      <c r="C35" s="19"/>
      <c r="D35" s="20"/>
      <c r="E35" s="16" t="s">
        <v>20</v>
      </c>
      <c r="F35" s="46">
        <f>SUM(F30:F34)</f>
        <v>64</v>
      </c>
      <c r="G35" s="43">
        <f>SUM(G30:G34)</f>
        <v>169</v>
      </c>
      <c r="H35" s="45"/>
    </row>
    <row r="36" spans="1:8" ht="15" customHeight="1" x14ac:dyDescent="0.15">
      <c r="A36" s="74" t="s">
        <v>106</v>
      </c>
      <c r="B36" s="75"/>
      <c r="C36" s="4" t="s">
        <v>107</v>
      </c>
      <c r="D36" s="10" t="s">
        <v>73</v>
      </c>
      <c r="E36" s="22"/>
      <c r="F36" s="50">
        <v>7</v>
      </c>
      <c r="G36" s="41">
        <v>27</v>
      </c>
      <c r="H36" s="55">
        <f>G36/F36</f>
        <v>3.8571428571428572</v>
      </c>
    </row>
    <row r="37" spans="1:8" ht="15" customHeight="1" x14ac:dyDescent="0.15">
      <c r="A37" s="70" t="s">
        <v>15</v>
      </c>
      <c r="B37" s="86"/>
      <c r="C37" s="5" t="s">
        <v>108</v>
      </c>
      <c r="D37" s="12" t="s">
        <v>74</v>
      </c>
      <c r="E37" s="23"/>
      <c r="F37" s="51">
        <v>19</v>
      </c>
      <c r="G37" s="42">
        <v>49</v>
      </c>
      <c r="H37" s="55">
        <f t="shared" ref="H37:H45" si="3">G37/F37</f>
        <v>2.5789473684210527</v>
      </c>
    </row>
    <row r="38" spans="1:8" ht="15" customHeight="1" x14ac:dyDescent="0.15">
      <c r="A38" s="87"/>
      <c r="B38" s="86"/>
      <c r="C38" s="5" t="s">
        <v>91</v>
      </c>
      <c r="D38" s="12" t="s">
        <v>109</v>
      </c>
      <c r="E38" s="23"/>
      <c r="F38" s="60">
        <v>40</v>
      </c>
      <c r="G38" s="42">
        <v>109</v>
      </c>
      <c r="H38" s="55">
        <f t="shared" si="3"/>
        <v>2.7250000000000001</v>
      </c>
    </row>
    <row r="39" spans="1:8" ht="15" customHeight="1" x14ac:dyDescent="0.15">
      <c r="A39" s="87"/>
      <c r="B39" s="86"/>
      <c r="C39" s="5" t="s">
        <v>92</v>
      </c>
      <c r="D39" s="12" t="s">
        <v>76</v>
      </c>
      <c r="E39" s="23"/>
      <c r="F39" s="48">
        <v>7</v>
      </c>
      <c r="G39" s="55">
        <v>18</v>
      </c>
      <c r="H39" s="55">
        <f t="shared" si="3"/>
        <v>2.5714285714285716</v>
      </c>
    </row>
    <row r="40" spans="1:8" ht="15" customHeight="1" x14ac:dyDescent="0.15">
      <c r="A40" s="87"/>
      <c r="B40" s="86"/>
      <c r="C40" s="17" t="s">
        <v>110</v>
      </c>
      <c r="D40" s="18" t="s">
        <v>77</v>
      </c>
      <c r="E40" s="24"/>
      <c r="F40" s="61">
        <v>5</v>
      </c>
      <c r="G40" s="55">
        <v>18</v>
      </c>
      <c r="H40" s="55">
        <f t="shared" si="3"/>
        <v>3.6</v>
      </c>
    </row>
    <row r="41" spans="1:8" ht="15" customHeight="1" x14ac:dyDescent="0.15">
      <c r="A41" s="87"/>
      <c r="B41" s="86"/>
      <c r="C41" s="5" t="s">
        <v>111</v>
      </c>
      <c r="D41" s="12" t="s">
        <v>78</v>
      </c>
      <c r="E41" s="23"/>
      <c r="F41" s="60">
        <v>10</v>
      </c>
      <c r="G41" s="55">
        <v>37</v>
      </c>
      <c r="H41" s="55">
        <f t="shared" si="3"/>
        <v>3.7</v>
      </c>
    </row>
    <row r="42" spans="1:8" ht="15" customHeight="1" x14ac:dyDescent="0.15">
      <c r="A42" s="87"/>
      <c r="B42" s="86"/>
      <c r="C42" s="5" t="s">
        <v>112</v>
      </c>
      <c r="D42" s="12" t="s">
        <v>79</v>
      </c>
      <c r="E42" s="23"/>
      <c r="F42" s="60">
        <v>9</v>
      </c>
      <c r="G42" s="55">
        <v>26</v>
      </c>
      <c r="H42" s="55">
        <f t="shared" si="3"/>
        <v>2.8888888888888888</v>
      </c>
    </row>
    <row r="43" spans="1:8" ht="15" customHeight="1" x14ac:dyDescent="0.15">
      <c r="A43" s="87"/>
      <c r="B43" s="86"/>
      <c r="C43" s="5" t="s">
        <v>113</v>
      </c>
      <c r="D43" s="12" t="s">
        <v>80</v>
      </c>
      <c r="E43" s="23"/>
      <c r="F43" s="48">
        <v>47</v>
      </c>
      <c r="G43" s="42">
        <v>120</v>
      </c>
      <c r="H43" s="55">
        <f t="shared" si="3"/>
        <v>2.5531914893617023</v>
      </c>
    </row>
    <row r="44" spans="1:8" ht="15" customHeight="1" x14ac:dyDescent="0.15">
      <c r="A44" s="87"/>
      <c r="B44" s="86"/>
      <c r="C44" s="5" t="s">
        <v>93</v>
      </c>
      <c r="D44" s="12" t="s">
        <v>81</v>
      </c>
      <c r="E44" s="23"/>
      <c r="F44" s="60">
        <v>40</v>
      </c>
      <c r="G44" s="42">
        <v>101</v>
      </c>
      <c r="H44" s="55">
        <f t="shared" si="3"/>
        <v>2.5249999999999999</v>
      </c>
    </row>
    <row r="45" spans="1:8" ht="15" customHeight="1" x14ac:dyDescent="0.15">
      <c r="A45" s="87"/>
      <c r="B45" s="86"/>
      <c r="C45" s="17" t="s">
        <v>94</v>
      </c>
      <c r="D45" s="18" t="s">
        <v>82</v>
      </c>
      <c r="E45" s="23"/>
      <c r="F45" s="48">
        <v>41</v>
      </c>
      <c r="G45" s="42">
        <v>105</v>
      </c>
      <c r="H45" s="55">
        <f t="shared" si="3"/>
        <v>2.5609756097560976</v>
      </c>
    </row>
    <row r="46" spans="1:8" ht="15" customHeight="1" x14ac:dyDescent="0.15">
      <c r="A46" s="88"/>
      <c r="B46" s="89"/>
      <c r="C46" s="6"/>
      <c r="D46" s="14"/>
      <c r="E46" s="26" t="s">
        <v>20</v>
      </c>
      <c r="F46" s="52">
        <f>SUM(F36:F45)</f>
        <v>225</v>
      </c>
      <c r="G46" s="45">
        <f>SUM(G36:G45)</f>
        <v>610</v>
      </c>
      <c r="H46" s="45"/>
    </row>
    <row r="47" spans="1:8" ht="15" customHeight="1" x14ac:dyDescent="0.15">
      <c r="A47" s="98" t="s">
        <v>114</v>
      </c>
      <c r="B47" s="99"/>
      <c r="C47" s="4" t="s">
        <v>83</v>
      </c>
      <c r="D47" s="10" t="s">
        <v>24</v>
      </c>
      <c r="E47" s="22"/>
      <c r="F47" s="50">
        <v>0</v>
      </c>
      <c r="G47" s="66" t="s">
        <v>134</v>
      </c>
      <c r="H47" s="65" t="s">
        <v>134</v>
      </c>
    </row>
    <row r="48" spans="1:8" ht="15" customHeight="1" x14ac:dyDescent="0.15">
      <c r="A48" s="70" t="s">
        <v>21</v>
      </c>
      <c r="B48" s="71"/>
      <c r="C48" s="5" t="s">
        <v>84</v>
      </c>
      <c r="D48" s="12" t="s">
        <v>25</v>
      </c>
      <c r="E48" s="23"/>
      <c r="F48" s="60">
        <v>14</v>
      </c>
      <c r="G48" s="42">
        <v>41</v>
      </c>
      <c r="H48" s="55">
        <f t="shared" ref="H48:H52" si="4">G48/F48</f>
        <v>2.9285714285714284</v>
      </c>
    </row>
    <row r="49" spans="1:9" ht="15" customHeight="1" x14ac:dyDescent="0.15">
      <c r="A49" s="70"/>
      <c r="B49" s="71"/>
      <c r="C49" s="7" t="s">
        <v>85</v>
      </c>
      <c r="D49" s="12" t="s">
        <v>26</v>
      </c>
      <c r="E49" s="27"/>
      <c r="F49" s="51">
        <v>5</v>
      </c>
      <c r="G49" s="42">
        <v>15</v>
      </c>
      <c r="H49" s="55">
        <f t="shared" si="4"/>
        <v>3</v>
      </c>
    </row>
    <row r="50" spans="1:9" ht="15" customHeight="1" x14ac:dyDescent="0.15">
      <c r="A50" s="70"/>
      <c r="B50" s="71"/>
      <c r="C50" s="7" t="s">
        <v>86</v>
      </c>
      <c r="D50" s="12" t="s">
        <v>27</v>
      </c>
      <c r="E50" s="27"/>
      <c r="F50" s="51">
        <v>3</v>
      </c>
      <c r="G50" s="65">
        <v>9</v>
      </c>
      <c r="H50" s="55">
        <f t="shared" si="4"/>
        <v>3</v>
      </c>
    </row>
    <row r="51" spans="1:9" ht="15" customHeight="1" x14ac:dyDescent="0.15">
      <c r="A51" s="70"/>
      <c r="B51" s="71"/>
      <c r="C51" s="7" t="s">
        <v>87</v>
      </c>
      <c r="D51" s="12" t="s">
        <v>28</v>
      </c>
      <c r="E51" s="28"/>
      <c r="F51" s="51">
        <v>4</v>
      </c>
      <c r="G51" s="40">
        <v>13</v>
      </c>
      <c r="H51" s="55">
        <f t="shared" si="4"/>
        <v>3.25</v>
      </c>
    </row>
    <row r="52" spans="1:9" ht="15" customHeight="1" x14ac:dyDescent="0.15">
      <c r="A52" s="70"/>
      <c r="B52" s="71"/>
      <c r="C52" s="29" t="s">
        <v>88</v>
      </c>
      <c r="D52" s="14" t="s">
        <v>29</v>
      </c>
      <c r="E52" s="25"/>
      <c r="F52" s="59">
        <v>5</v>
      </c>
      <c r="G52" s="64">
        <v>16</v>
      </c>
      <c r="H52" s="55">
        <f t="shared" si="4"/>
        <v>3.2</v>
      </c>
    </row>
    <row r="53" spans="1:9" ht="15" customHeight="1" x14ac:dyDescent="0.15">
      <c r="A53" s="72"/>
      <c r="B53" s="73"/>
      <c r="C53" s="6"/>
      <c r="D53" s="14"/>
      <c r="E53" s="16" t="s">
        <v>20</v>
      </c>
      <c r="F53" s="46">
        <f>SUM(F47:F52)</f>
        <v>31</v>
      </c>
      <c r="G53" s="58">
        <f>SUM(G47:G52)</f>
        <v>94</v>
      </c>
      <c r="H53" s="45"/>
    </row>
    <row r="54" spans="1:9" ht="15" customHeight="1" x14ac:dyDescent="0.15">
      <c r="A54" s="74" t="s">
        <v>115</v>
      </c>
      <c r="B54" s="75"/>
      <c r="C54" s="4" t="s">
        <v>116</v>
      </c>
      <c r="D54" s="10" t="s">
        <v>6</v>
      </c>
      <c r="E54" s="22"/>
      <c r="F54" s="78">
        <f>SUM(I54:I60)</f>
        <v>53</v>
      </c>
      <c r="G54" s="80">
        <v>181</v>
      </c>
      <c r="H54" s="68">
        <f>G54/F54</f>
        <v>3.4150943396226414</v>
      </c>
      <c r="I54" s="1">
        <v>4</v>
      </c>
    </row>
    <row r="55" spans="1:9" ht="15" customHeight="1" x14ac:dyDescent="0.15">
      <c r="A55" s="92" t="s">
        <v>16</v>
      </c>
      <c r="B55" s="94" t="s">
        <v>17</v>
      </c>
      <c r="C55" s="5" t="s">
        <v>117</v>
      </c>
      <c r="D55" s="12" t="s">
        <v>7</v>
      </c>
      <c r="E55" s="23"/>
      <c r="F55" s="104"/>
      <c r="G55" s="81"/>
      <c r="H55" s="90"/>
      <c r="I55" s="1">
        <v>8</v>
      </c>
    </row>
    <row r="56" spans="1:9" ht="15" customHeight="1" x14ac:dyDescent="0.15">
      <c r="A56" s="92"/>
      <c r="B56" s="94"/>
      <c r="C56" s="5" t="s">
        <v>118</v>
      </c>
      <c r="D56" s="12" t="s">
        <v>8</v>
      </c>
      <c r="E56" s="23"/>
      <c r="F56" s="104"/>
      <c r="G56" s="81"/>
      <c r="H56" s="90"/>
      <c r="I56" s="1">
        <v>0</v>
      </c>
    </row>
    <row r="57" spans="1:9" ht="15" customHeight="1" x14ac:dyDescent="0.15">
      <c r="A57" s="92"/>
      <c r="B57" s="94"/>
      <c r="C57" s="5" t="s">
        <v>119</v>
      </c>
      <c r="D57" s="12" t="s">
        <v>9</v>
      </c>
      <c r="E57" s="23"/>
      <c r="F57" s="104"/>
      <c r="G57" s="81"/>
      <c r="H57" s="90"/>
      <c r="I57" s="1">
        <v>17</v>
      </c>
    </row>
    <row r="58" spans="1:9" ht="15" customHeight="1" x14ac:dyDescent="0.15">
      <c r="A58" s="92"/>
      <c r="B58" s="94"/>
      <c r="C58" s="5" t="s">
        <v>120</v>
      </c>
      <c r="D58" s="12" t="s">
        <v>10</v>
      </c>
      <c r="E58" s="23"/>
      <c r="F58" s="104"/>
      <c r="G58" s="81"/>
      <c r="H58" s="90"/>
      <c r="I58" s="1">
        <v>6</v>
      </c>
    </row>
    <row r="59" spans="1:9" ht="15" customHeight="1" x14ac:dyDescent="0.15">
      <c r="A59" s="92"/>
      <c r="B59" s="94"/>
      <c r="C59" s="5" t="s">
        <v>121</v>
      </c>
      <c r="D59" s="12" t="s">
        <v>11</v>
      </c>
      <c r="E59" s="23"/>
      <c r="F59" s="104"/>
      <c r="G59" s="81"/>
      <c r="H59" s="90"/>
      <c r="I59" s="1">
        <v>0</v>
      </c>
    </row>
    <row r="60" spans="1:9" ht="15" customHeight="1" x14ac:dyDescent="0.15">
      <c r="A60" s="92"/>
      <c r="B60" s="94"/>
      <c r="C60" s="6" t="s">
        <v>122</v>
      </c>
      <c r="D60" s="14" t="s">
        <v>89</v>
      </c>
      <c r="E60" s="25"/>
      <c r="F60" s="105"/>
      <c r="G60" s="106"/>
      <c r="H60" s="91"/>
      <c r="I60" s="1">
        <v>18</v>
      </c>
    </row>
    <row r="61" spans="1:9" ht="13.5" x14ac:dyDescent="0.15">
      <c r="A61" s="93"/>
      <c r="B61" s="95"/>
      <c r="C61" s="6"/>
      <c r="D61" s="14"/>
      <c r="E61" s="26" t="s">
        <v>20</v>
      </c>
      <c r="F61" s="52">
        <f>SUM(F54)</f>
        <v>53</v>
      </c>
      <c r="G61" s="39">
        <f>G54</f>
        <v>181</v>
      </c>
      <c r="H61" s="63"/>
    </row>
    <row r="62" spans="1:9" ht="13.5" x14ac:dyDescent="0.15">
      <c r="A62" s="74" t="s">
        <v>124</v>
      </c>
      <c r="B62" s="75"/>
      <c r="C62" s="4" t="s">
        <v>125</v>
      </c>
      <c r="D62" s="10" t="s">
        <v>126</v>
      </c>
      <c r="E62" s="22"/>
      <c r="F62" s="47">
        <v>0</v>
      </c>
      <c r="G62" s="40" t="s">
        <v>134</v>
      </c>
      <c r="H62" s="40" t="s">
        <v>134</v>
      </c>
    </row>
    <row r="63" spans="1:9" ht="13.5" x14ac:dyDescent="0.15">
      <c r="A63" s="100" t="s">
        <v>127</v>
      </c>
      <c r="B63" s="101"/>
      <c r="C63" s="5" t="s">
        <v>128</v>
      </c>
      <c r="D63" s="12" t="s">
        <v>129</v>
      </c>
      <c r="E63" s="27"/>
      <c r="F63" s="62">
        <v>5</v>
      </c>
      <c r="G63" s="42">
        <v>18</v>
      </c>
      <c r="H63" s="42">
        <f>G63/F63</f>
        <v>3.6</v>
      </c>
    </row>
    <row r="64" spans="1:9" ht="13.5" x14ac:dyDescent="0.15">
      <c r="A64" s="102"/>
      <c r="B64" s="103"/>
      <c r="C64" s="6"/>
      <c r="D64" s="14"/>
      <c r="E64" s="16" t="s">
        <v>20</v>
      </c>
      <c r="F64" s="46">
        <f>SUM(F62:F63)</f>
        <v>5</v>
      </c>
      <c r="G64" s="39">
        <f>SUM(G62:G63)</f>
        <v>18</v>
      </c>
      <c r="H64" s="63"/>
    </row>
    <row r="65" spans="1:8" ht="13.5" x14ac:dyDescent="0.15">
      <c r="A65" s="56"/>
      <c r="B65" s="57"/>
      <c r="C65" s="30"/>
      <c r="D65" s="31"/>
      <c r="E65" s="32"/>
      <c r="F65" s="52"/>
      <c r="G65" s="46"/>
      <c r="H65" s="63"/>
    </row>
    <row r="66" spans="1:8" ht="13.5" x14ac:dyDescent="0.15">
      <c r="A66" s="33"/>
      <c r="B66" s="34"/>
      <c r="C66" s="35"/>
      <c r="D66" s="36"/>
      <c r="E66" s="37" t="s">
        <v>22</v>
      </c>
      <c r="F66" s="53">
        <f>SUM(F61,F53,F46,F29,F35,F19,F11,F64)</f>
        <v>623</v>
      </c>
      <c r="G66" s="39">
        <f>SUM(G11,G19,G29,G35,G46,G53,G61,G64)</f>
        <v>1817</v>
      </c>
      <c r="H66" s="63"/>
    </row>
    <row r="67" spans="1:8" x14ac:dyDescent="0.15">
      <c r="C67" s="2"/>
    </row>
  </sheetData>
  <mergeCells count="26">
    <mergeCell ref="G4:G10"/>
    <mergeCell ref="H4:H10"/>
    <mergeCell ref="A30:B30"/>
    <mergeCell ref="A3:B3"/>
    <mergeCell ref="A4:B4"/>
    <mergeCell ref="F4:F10"/>
    <mergeCell ref="A5:B11"/>
    <mergeCell ref="A12:B12"/>
    <mergeCell ref="A13:A19"/>
    <mergeCell ref="B13:B19"/>
    <mergeCell ref="A20:B20"/>
    <mergeCell ref="A21:B29"/>
    <mergeCell ref="G54:G60"/>
    <mergeCell ref="H54:H60"/>
    <mergeCell ref="A31:A35"/>
    <mergeCell ref="B31:B35"/>
    <mergeCell ref="A36:B36"/>
    <mergeCell ref="A37:B46"/>
    <mergeCell ref="A47:B47"/>
    <mergeCell ref="A48:B53"/>
    <mergeCell ref="A62:B62"/>
    <mergeCell ref="A63:B64"/>
    <mergeCell ref="A54:B54"/>
    <mergeCell ref="F54:F60"/>
    <mergeCell ref="A55:A61"/>
    <mergeCell ref="B55:B61"/>
  </mergeCells>
  <phoneticPr fontId="1"/>
  <printOptions horizontalCentered="1" verticalCentered="1"/>
  <pageMargins left="0.19685039370078741" right="0.19685039370078741" top="0.23622047244094491" bottom="0.23622047244094491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2025春</vt:lpstr>
      <vt:lpstr>2024秋</vt:lpstr>
    </vt:vector>
  </TitlesOfParts>
  <Company>AESJ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AESJ</dc:creator>
  <cp:lastModifiedBy>AESJ Uchino</cp:lastModifiedBy>
  <cp:lastPrinted>2012-10-04T01:45:50Z</cp:lastPrinted>
  <dcterms:created xsi:type="dcterms:W3CDTF">2005-01-06T00:51:27Z</dcterms:created>
  <dcterms:modified xsi:type="dcterms:W3CDTF">2025-07-23T01:19:14Z</dcterms:modified>
</cp:coreProperties>
</file>