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30900年会大会\2025春（オンライン）\座長\"/>
    </mc:Choice>
  </mc:AlternateContent>
  <xr:revisionPtr revIDLastSave="0" documentId="13_ncr:1_{4B627A02-743E-4134-9E36-6584EC151AC1}" xr6:coauthVersionLast="47" xr6:coauthVersionMax="47" xr10:uidLastSave="{00000000-0000-0000-0000-000000000000}"/>
  <bookViews>
    <workbookView xWindow="5715" yWindow="900" windowWidth="22590" windowHeight="15735" xr2:uid="{00000000-000D-0000-FFFF-FFFF00000000}"/>
  </bookViews>
  <sheets>
    <sheet name="2024秋" sheetId="29" r:id="rId1"/>
    <sheet name="2024春" sheetId="2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29" l="1"/>
  <c r="H54" i="29"/>
  <c r="H48" i="29"/>
  <c r="H49" i="29"/>
  <c r="H50" i="29"/>
  <c r="H51" i="29"/>
  <c r="H52" i="29"/>
  <c r="H37" i="29"/>
  <c r="H38" i="29"/>
  <c r="H39" i="29"/>
  <c r="H40" i="29"/>
  <c r="H41" i="29"/>
  <c r="H42" i="29"/>
  <c r="H43" i="29"/>
  <c r="H44" i="29"/>
  <c r="H45" i="29"/>
  <c r="H36" i="29"/>
  <c r="H24" i="29"/>
  <c r="H26" i="29"/>
  <c r="H27" i="29"/>
  <c r="H28" i="29"/>
  <c r="H13" i="29"/>
  <c r="H14" i="29"/>
  <c r="H15" i="29"/>
  <c r="H16" i="29"/>
  <c r="H17" i="29"/>
  <c r="H18" i="29"/>
  <c r="G61" i="29"/>
  <c r="H34" i="29"/>
  <c r="H33" i="29"/>
  <c r="H32" i="29"/>
  <c r="H30" i="29"/>
  <c r="H23" i="29"/>
  <c r="H22" i="29"/>
  <c r="H21" i="29"/>
  <c r="H12" i="29"/>
  <c r="H10" i="29"/>
  <c r="H9" i="29"/>
  <c r="H8" i="29"/>
  <c r="H7" i="29"/>
  <c r="H6" i="29"/>
  <c r="H5" i="29"/>
  <c r="F64" i="29"/>
  <c r="F54" i="29"/>
  <c r="F61" i="29" s="1"/>
  <c r="F53" i="29"/>
  <c r="F46" i="29"/>
  <c r="F35" i="29"/>
  <c r="F29" i="29"/>
  <c r="F19" i="29"/>
  <c r="F4" i="29"/>
  <c r="F11" i="29" s="1"/>
  <c r="G45" i="28"/>
  <c r="H45" i="28" s="1"/>
  <c r="G38" i="28"/>
  <c r="G20" i="28"/>
  <c r="G30" i="28"/>
  <c r="G57" i="28"/>
  <c r="G58" i="28"/>
  <c r="H58" i="28" s="1"/>
  <c r="G28" i="28"/>
  <c r="H28" i="28" s="1"/>
  <c r="G13" i="28"/>
  <c r="H13" i="28" s="1"/>
  <c r="G19" i="28"/>
  <c r="H19" i="28" s="1"/>
  <c r="G18" i="28"/>
  <c r="H18" i="28" s="1"/>
  <c r="G15" i="28"/>
  <c r="H15" i="28" s="1"/>
  <c r="G51" i="28"/>
  <c r="G56" i="28"/>
  <c r="H56" i="28" s="1"/>
  <c r="G55" i="28"/>
  <c r="H55" i="28" s="1"/>
  <c r="G54" i="28"/>
  <c r="H54" i="28" s="1"/>
  <c r="G53" i="28"/>
  <c r="H53" i="28" s="1"/>
  <c r="G52" i="28"/>
  <c r="H52" i="28" s="1"/>
  <c r="G67" i="28"/>
  <c r="H67" i="28" s="1"/>
  <c r="G4" i="28"/>
  <c r="G12" i="28" s="1"/>
  <c r="G48" i="28"/>
  <c r="H48" i="28" s="1"/>
  <c r="G47" i="28"/>
  <c r="H47" i="28" s="1"/>
  <c r="G46" i="28"/>
  <c r="H46" i="28" s="1"/>
  <c r="G44" i="28"/>
  <c r="G43" i="28"/>
  <c r="G42" i="28"/>
  <c r="G41" i="28"/>
  <c r="G40" i="28"/>
  <c r="G39" i="28"/>
  <c r="G34" i="28"/>
  <c r="H34" i="28" s="1"/>
  <c r="H4" i="29" l="1"/>
  <c r="G46" i="29"/>
  <c r="G29" i="29"/>
  <c r="H20" i="29"/>
  <c r="G11" i="29"/>
  <c r="G53" i="29"/>
  <c r="G19" i="29"/>
  <c r="G35" i="29"/>
  <c r="F66" i="29"/>
  <c r="H51" i="28"/>
  <c r="F68" i="28"/>
  <c r="F65" i="28"/>
  <c r="F57" i="28"/>
  <c r="F50" i="28"/>
  <c r="F38" i="28"/>
  <c r="H40" i="28" s="1"/>
  <c r="F30" i="28"/>
  <c r="F20" i="28"/>
  <c r="F12" i="28"/>
  <c r="G68" i="28"/>
  <c r="G65" i="28"/>
  <c r="H44" i="28"/>
  <c r="H43" i="28"/>
  <c r="H42" i="28"/>
  <c r="H41" i="28"/>
  <c r="H39" i="28"/>
  <c r="G35" i="28"/>
  <c r="H35" i="28" s="1"/>
  <c r="G33" i="28"/>
  <c r="H33" i="28" s="1"/>
  <c r="G32" i="28"/>
  <c r="H32" i="28" s="1"/>
  <c r="G31" i="28"/>
  <c r="H31" i="28" s="1"/>
  <c r="G29" i="28"/>
  <c r="H29" i="28" s="1"/>
  <c r="G27" i="28"/>
  <c r="H27" i="28" s="1"/>
  <c r="G26" i="28"/>
  <c r="G25" i="28"/>
  <c r="G24" i="28"/>
  <c r="H24" i="28" s="1"/>
  <c r="G23" i="28"/>
  <c r="H23" i="28" s="1"/>
  <c r="G22" i="28"/>
  <c r="H22" i="28" s="1"/>
  <c r="G21" i="28"/>
  <c r="G16" i="28"/>
  <c r="G14" i="28"/>
  <c r="H14" i="28" s="1"/>
  <c r="H11" i="28"/>
  <c r="H10" i="28"/>
  <c r="H9" i="28"/>
  <c r="H8" i="28"/>
  <c r="H7" i="28"/>
  <c r="H6" i="28"/>
  <c r="H5" i="28"/>
  <c r="G64" i="29" l="1"/>
  <c r="G66" i="29" s="1"/>
  <c r="H16" i="28"/>
  <c r="G70" i="28"/>
  <c r="F70" i="28"/>
  <c r="H21" i="28"/>
  <c r="G50" i="28"/>
  <c r="H4" i="28"/>
</calcChain>
</file>

<file path=xl/sharedStrings.xml><?xml version="1.0" encoding="utf-8"?>
<sst xmlns="http://schemas.openxmlformats.org/spreadsheetml/2006/main" count="298" uniqueCount="146">
  <si>
    <t>区分</t>
  </si>
  <si>
    <t>第Ⅰ</t>
  </si>
  <si>
    <t>第Ⅱ</t>
  </si>
  <si>
    <t>第Ⅲ</t>
  </si>
  <si>
    <t>遠隔操作，ロボット，画像工学</t>
  </si>
  <si>
    <t>第Ⅳ</t>
  </si>
  <si>
    <t>計量管理，保障措置技術</t>
  </si>
  <si>
    <t>放射線の医学・生物学への応用（核医学，生物影響を含む）</t>
  </si>
  <si>
    <t>放射線（能）測定，線量計測</t>
  </si>
  <si>
    <t>放射線管理</t>
  </si>
  <si>
    <t>環境放射能</t>
  </si>
  <si>
    <t>線量評価・環境安全評価（気象，地球環境を含む）</t>
  </si>
  <si>
    <t>放射線防護の理念と基準</t>
  </si>
  <si>
    <t>専 門 分 野</t>
    <phoneticPr fontId="1"/>
  </si>
  <si>
    <t>総　論</t>
    <rPh sb="2" eb="3">
      <t>ロン</t>
    </rPh>
    <phoneticPr fontId="1"/>
  </si>
  <si>
    <t>核 分 裂 工 学</t>
    <rPh sb="2" eb="3">
      <t>ブン</t>
    </rPh>
    <rPh sb="4" eb="5">
      <t>ザキ</t>
    </rPh>
    <rPh sb="6" eb="7">
      <t>タクミ</t>
    </rPh>
    <rPh sb="8" eb="9">
      <t>ガク</t>
    </rPh>
    <phoneticPr fontId="1"/>
  </si>
  <si>
    <t>核燃料サイクルと材料</t>
    <rPh sb="1" eb="3">
      <t>ネンリョウ</t>
    </rPh>
    <rPh sb="8" eb="10">
      <t>ザイリョウ</t>
    </rPh>
    <phoneticPr fontId="1"/>
  </si>
  <si>
    <t>保健物理と</t>
    <rPh sb="0" eb="2">
      <t>ホケン</t>
    </rPh>
    <rPh sb="2" eb="4">
      <t>ブツリ</t>
    </rPh>
    <phoneticPr fontId="1"/>
  </si>
  <si>
    <t>環境科学</t>
    <rPh sb="0" eb="2">
      <t>カンキョウ</t>
    </rPh>
    <rPh sb="2" eb="4">
      <t>カガク</t>
    </rPh>
    <phoneticPr fontId="1"/>
  </si>
  <si>
    <t>原子力の経済学</t>
  </si>
  <si>
    <t>エネルギー・原子力教育と人材育成</t>
  </si>
  <si>
    <t>小　計</t>
  </si>
  <si>
    <t>核融合工学</t>
    <rPh sb="0" eb="3">
      <t>カクユウゴウ</t>
    </rPh>
    <rPh sb="3" eb="5">
      <t>コウガク</t>
    </rPh>
    <phoneticPr fontId="1"/>
  </si>
  <si>
    <t>合　計</t>
  </si>
  <si>
    <t>質疑応答数</t>
    <rPh sb="0" eb="2">
      <t>シツギ</t>
    </rPh>
    <rPh sb="2" eb="4">
      <t>オウトウ</t>
    </rPh>
    <rPh sb="4" eb="5">
      <t>スウ</t>
    </rPh>
    <phoneticPr fontId="1"/>
  </si>
  <si>
    <t>プラズマ工学（慣性核融合を含む）</t>
    <phoneticPr fontId="1"/>
  </si>
  <si>
    <t>核融合炉材料工学（炉材料，ブランケット，照射挙動）</t>
    <phoneticPr fontId="1"/>
  </si>
  <si>
    <t>トリチウム工学（燃料回収・精製，計測，同位体効果，安全取扱い）</t>
    <phoneticPr fontId="1"/>
  </si>
  <si>
    <t>核融合機器工学（第1壁，ダイバータ，マグネット等）</t>
    <phoneticPr fontId="1"/>
  </si>
  <si>
    <t>核融合中性子工学</t>
    <phoneticPr fontId="1"/>
  </si>
  <si>
    <t>核融合炉システム・設計・応用</t>
    <phoneticPr fontId="1"/>
  </si>
  <si>
    <t>発表1件あたりの質疑応答数</t>
    <rPh sb="0" eb="2">
      <t>ハッピョウ</t>
    </rPh>
    <rPh sb="3" eb="4">
      <t>ケン</t>
    </rPh>
    <rPh sb="8" eb="10">
      <t>シツギ</t>
    </rPh>
    <rPh sb="10" eb="12">
      <t>オウトウ</t>
    </rPh>
    <rPh sb="12" eb="13">
      <t>スウ</t>
    </rPh>
    <phoneticPr fontId="1"/>
  </si>
  <si>
    <t>コード</t>
    <phoneticPr fontId="1"/>
  </si>
  <si>
    <t>101-1</t>
  </si>
  <si>
    <t>エネルギーセキュリティと環境・社会情勢</t>
  </si>
  <si>
    <t>101-2</t>
  </si>
  <si>
    <t>原子力の法工学と政治学および地域社会</t>
  </si>
  <si>
    <t>101-3</t>
  </si>
  <si>
    <t>原子力の安全文化とリスクマネジメント・品質保証</t>
  </si>
  <si>
    <t>101-4</t>
  </si>
  <si>
    <t>101-5</t>
  </si>
  <si>
    <t>対話・コミュニケーションと社会意識</t>
  </si>
  <si>
    <t>101-6</t>
  </si>
  <si>
    <t>101-7</t>
  </si>
  <si>
    <t>原子力の哲学・倫理</t>
  </si>
  <si>
    <t>102-1</t>
  </si>
  <si>
    <t>核不拡散・保障措置・核セキュリティ</t>
  </si>
  <si>
    <t>201-1</t>
  </si>
  <si>
    <t>原子核物理，核データ測定・評価・検証，核反応工学</t>
    <rPh sb="16" eb="18">
      <t>ケンショウ</t>
    </rPh>
    <phoneticPr fontId="1"/>
  </si>
  <si>
    <t>202-1</t>
  </si>
  <si>
    <t>放射線挙動，遮蔽工学</t>
  </si>
  <si>
    <t>202-2</t>
  </si>
  <si>
    <t>放射線物理，放射線計測</t>
  </si>
  <si>
    <t>202-3</t>
  </si>
  <si>
    <t>中性子源・中性子工学</t>
  </si>
  <si>
    <t>203-1</t>
  </si>
  <si>
    <t>203-2</t>
  </si>
  <si>
    <t>301-1</t>
  </si>
  <si>
    <t>炉物理，核データの利用，臨界安全</t>
  </si>
  <si>
    <t>301-2</t>
  </si>
  <si>
    <t>炉設計と炉型戦略，核変換技術</t>
  </si>
  <si>
    <t>301-3</t>
  </si>
  <si>
    <t>研究炉，中性子応用</t>
  </si>
  <si>
    <t>302-1</t>
  </si>
  <si>
    <t>新型炉システム</t>
  </si>
  <si>
    <t>303-1</t>
  </si>
  <si>
    <t>原子炉計測，計装システム，原子力制御システム</t>
  </si>
  <si>
    <t>303-2</t>
  </si>
  <si>
    <t>303-3</t>
  </si>
  <si>
    <t>ヒューマンマシンシステム，高度情報処理</t>
  </si>
  <si>
    <t>304-1</t>
  </si>
  <si>
    <t>伝熱・流動（エネルギー変換・輸送・貯蔵を含む）</t>
  </si>
  <si>
    <t>原子炉機器，輸送容器・貯蔵設備の設計と製造</t>
  </si>
  <si>
    <t>原子炉の運転管理と点検保守</t>
  </si>
  <si>
    <t>原子炉設計，原子力発電所の建設と検査，耐震性，原子力船</t>
  </si>
  <si>
    <t>計算科学技術</t>
  </si>
  <si>
    <t>基礎物性</t>
  </si>
  <si>
    <t>核燃料とその照射挙動</t>
    <rPh sb="6" eb="8">
      <t>ショウシャ</t>
    </rPh>
    <rPh sb="8" eb="10">
      <t>キョドウ</t>
    </rPh>
    <phoneticPr fontId="1"/>
  </si>
  <si>
    <t>403-1</t>
  </si>
  <si>
    <t>原子炉化学，放射線化学，腐食化学，水質管理</t>
    <rPh sb="17" eb="19">
      <t>スイシツ</t>
    </rPh>
    <rPh sb="19" eb="21">
      <t>カンリ</t>
    </rPh>
    <phoneticPr fontId="1"/>
  </si>
  <si>
    <t>404-1</t>
  </si>
  <si>
    <t>同位体分離，同位体応用，ウラン濃縮</t>
  </si>
  <si>
    <t>404-2</t>
  </si>
  <si>
    <t>核化学，放射化学，分析化学，アクチノイドの化学</t>
  </si>
  <si>
    <t>燃料再処理</t>
  </si>
  <si>
    <t>放射性廃棄物処理</t>
  </si>
  <si>
    <t>放射性廃棄物処分と環境</t>
  </si>
  <si>
    <t>原子力施設の廃止措置技術</t>
  </si>
  <si>
    <t>601-1</t>
  </si>
  <si>
    <t>601-2</t>
  </si>
  <si>
    <t>601-3</t>
  </si>
  <si>
    <t>601-4</t>
  </si>
  <si>
    <t>601-5</t>
  </si>
  <si>
    <t>601-6</t>
  </si>
  <si>
    <t>環境修復</t>
    <rPh sb="0" eb="2">
      <t>カンキョウ</t>
    </rPh>
    <rPh sb="2" eb="4">
      <t>シュウフク</t>
    </rPh>
    <phoneticPr fontId="1"/>
  </si>
  <si>
    <t>202-4</t>
  </si>
  <si>
    <t>502-1</t>
  </si>
  <si>
    <t>503-1</t>
  </si>
  <si>
    <t>505-2</t>
  </si>
  <si>
    <t>505-3</t>
  </si>
  <si>
    <t>放射線工学と加速器・</t>
    <rPh sb="0" eb="3">
      <t>ホウシャセン</t>
    </rPh>
    <rPh sb="3" eb="5">
      <t>コウガク</t>
    </rPh>
    <rPh sb="6" eb="9">
      <t>カソクキ</t>
    </rPh>
    <phoneticPr fontId="1"/>
  </si>
  <si>
    <t>ビーム科学および医学利用</t>
    <rPh sb="3" eb="5">
      <t>カガク</t>
    </rPh>
    <rPh sb="8" eb="10">
      <t>イガク</t>
    </rPh>
    <rPh sb="10" eb="12">
      <t>リヨウ</t>
    </rPh>
    <phoneticPr fontId="1"/>
  </si>
  <si>
    <t>量子線の医学利用</t>
    <rPh sb="0" eb="2">
      <t>リョウシ</t>
    </rPh>
    <rPh sb="2" eb="3">
      <t>セン</t>
    </rPh>
    <rPh sb="4" eb="6">
      <t>イガク</t>
    </rPh>
    <rPh sb="6" eb="8">
      <t>リヨウ</t>
    </rPh>
    <phoneticPr fontId="2"/>
  </si>
  <si>
    <t>305-1</t>
    <phoneticPr fontId="1"/>
  </si>
  <si>
    <t>401-1</t>
    <phoneticPr fontId="1"/>
  </si>
  <si>
    <t>原子力プラント</t>
    <phoneticPr fontId="1"/>
  </si>
  <si>
    <t>技術</t>
    <rPh sb="0" eb="2">
      <t>ギジュツ</t>
    </rPh>
    <phoneticPr fontId="1"/>
  </si>
  <si>
    <t>401-2</t>
    <phoneticPr fontId="1"/>
  </si>
  <si>
    <t>401-3</t>
    <phoneticPr fontId="1"/>
  </si>
  <si>
    <t>402-1</t>
    <phoneticPr fontId="1"/>
  </si>
  <si>
    <t>リスク評価技術とリスク活用</t>
    <rPh sb="3" eb="5">
      <t>ヒョウカ</t>
    </rPh>
    <rPh sb="5" eb="7">
      <t>ギジュツ</t>
    </rPh>
    <rPh sb="11" eb="13">
      <t>カツヨウ</t>
    </rPh>
    <phoneticPr fontId="2"/>
  </si>
  <si>
    <t>核不拡散・保障措置・核セキュリティ技術</t>
    <rPh sb="17" eb="19">
      <t>ギジュツ</t>
    </rPh>
    <phoneticPr fontId="2"/>
  </si>
  <si>
    <t>核物質管理</t>
    <rPh sb="0" eb="3">
      <t>カクブッシツ</t>
    </rPh>
    <rPh sb="3" eb="5">
      <t>カンリ</t>
    </rPh>
    <phoneticPr fontId="2"/>
  </si>
  <si>
    <t>第V</t>
    <phoneticPr fontId="1"/>
  </si>
  <si>
    <t>501-1</t>
    <phoneticPr fontId="1"/>
  </si>
  <si>
    <t>501-2</t>
    <phoneticPr fontId="1"/>
  </si>
  <si>
    <t>原子炉材料，環境劣化，照射効果，評価・分析技術</t>
  </si>
  <si>
    <t>504-1</t>
  </si>
  <si>
    <t>504-2</t>
  </si>
  <si>
    <t>504-3</t>
  </si>
  <si>
    <t>505-1</t>
  </si>
  <si>
    <t>506-1</t>
  </si>
  <si>
    <t>第VI</t>
    <phoneticPr fontId="1"/>
  </si>
  <si>
    <t>第VII</t>
    <phoneticPr fontId="1"/>
  </si>
  <si>
    <t>701-1</t>
  </si>
  <si>
    <t>701-2</t>
  </si>
  <si>
    <t>701-3</t>
  </si>
  <si>
    <t>701-4</t>
  </si>
  <si>
    <t>701-5</t>
  </si>
  <si>
    <t>701-6</t>
  </si>
  <si>
    <t>701-7</t>
  </si>
  <si>
    <t>原子力安全工学（安全設計，安全評価，マネジメント）</t>
    <phoneticPr fontId="1"/>
  </si>
  <si>
    <t>第VIII</t>
    <phoneticPr fontId="1"/>
  </si>
  <si>
    <t>801-1</t>
  </si>
  <si>
    <t>核不拡散・保障措置・核セキュリティ総論</t>
    <rPh sb="17" eb="19">
      <t>ソウロン</t>
    </rPh>
    <phoneticPr fontId="7"/>
  </si>
  <si>
    <t>核不拡散・保障措置・核セキュリティ</t>
    <phoneticPr fontId="1"/>
  </si>
  <si>
    <t>801-2</t>
  </si>
  <si>
    <t>核不拡散・保障措置・核セキュリティ技術</t>
  </si>
  <si>
    <t>2024春</t>
    <rPh sb="4" eb="5">
      <t>ハル</t>
    </rPh>
    <phoneticPr fontId="1"/>
  </si>
  <si>
    <t>加速器（医療用を含む）・放射光・レーザー</t>
    <phoneticPr fontId="1"/>
  </si>
  <si>
    <t>ビーム利用・ビーム計測・ターゲット</t>
    <phoneticPr fontId="1"/>
  </si>
  <si>
    <t>「2024年春の年会」発表の分野別内訳</t>
    <rPh sb="5" eb="6">
      <t>ネン</t>
    </rPh>
    <rPh sb="6" eb="7">
      <t>ハル</t>
    </rPh>
    <rPh sb="8" eb="10">
      <t>ネンカイ</t>
    </rPh>
    <rPh sb="11" eb="13">
      <t>ハッピョウ</t>
    </rPh>
    <rPh sb="14" eb="16">
      <t>ブンヤ</t>
    </rPh>
    <phoneticPr fontId="1"/>
  </si>
  <si>
    <t>「2024年秋の大会」発表の分野別内訳</t>
    <rPh sb="5" eb="6">
      <t>ネン</t>
    </rPh>
    <rPh sb="6" eb="7">
      <t>アキ</t>
    </rPh>
    <rPh sb="8" eb="10">
      <t>タイカイ</t>
    </rPh>
    <rPh sb="11" eb="13">
      <t>ハッピョウ</t>
    </rPh>
    <rPh sb="14" eb="16">
      <t>ブンヤ</t>
    </rPh>
    <phoneticPr fontId="1"/>
  </si>
  <si>
    <t>2024秋</t>
    <rPh sb="4" eb="5">
      <t>アキ</t>
    </rPh>
    <phoneticPr fontId="1"/>
  </si>
  <si>
    <t>-</t>
    <phoneticPr fontId="1"/>
  </si>
  <si>
    <t>カウントなし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</si>
</sst>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8" formatCode="0_);[Red]\(0\)"/>
  </numFmts>
  <fonts count="15" x14ac:knownFonts="1"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trike/>
      <sz val="11"/>
      <color theme="0" tint="-0.34998626667073579"/>
      <name val="ＭＳ Ｐゴシック"/>
      <family val="3"/>
      <charset val="128"/>
    </font>
    <font>
      <strike/>
      <sz val="10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5" fillId="0" borderId="8" xfId="0" applyFont="1" applyBorder="1" applyAlignment="1">
      <alignment horizontal="center"/>
    </xf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0" fontId="3" fillId="0" borderId="11" xfId="0" applyFont="1" applyBorder="1"/>
    <xf numFmtId="0" fontId="5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4" xfId="0" applyFont="1" applyBorder="1"/>
    <xf numFmtId="0" fontId="5" fillId="0" borderId="15" xfId="0" applyFont="1" applyBorder="1" applyAlignment="1">
      <alignment horizontal="center"/>
    </xf>
    <xf numFmtId="0" fontId="3" fillId="0" borderId="16" xfId="0" applyFont="1" applyBorder="1"/>
    <xf numFmtId="0" fontId="5" fillId="0" borderId="1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0" applyFont="1" applyBorder="1" applyAlignment="1">
      <alignment horizontal="center"/>
    </xf>
    <xf numFmtId="0" fontId="3" fillId="0" borderId="22" xfId="0" applyFont="1" applyBorder="1"/>
    <xf numFmtId="0" fontId="8" fillId="0" borderId="23" xfId="0" applyFont="1" applyBorder="1" applyAlignment="1">
      <alignment horizontal="center"/>
    </xf>
    <xf numFmtId="0" fontId="3" fillId="0" borderId="12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176" fontId="4" fillId="2" borderId="24" xfId="0" applyNumberFormat="1" applyFont="1" applyFill="1" applyBorder="1" applyAlignment="1">
      <alignment horizontal="center" vertical="center" wrapText="1"/>
    </xf>
    <xf numFmtId="176" fontId="5" fillId="0" borderId="24" xfId="0" applyNumberFormat="1" applyFont="1" applyBorder="1"/>
    <xf numFmtId="176" fontId="5" fillId="0" borderId="26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9" fillId="2" borderId="2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5" fillId="0" borderId="24" xfId="0" applyNumberFormat="1" applyFont="1" applyBorder="1" applyAlignment="1">
      <alignment vertical="center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/>
    <xf numFmtId="0" fontId="5" fillId="0" borderId="27" xfId="0" applyFont="1" applyBorder="1" applyAlignment="1">
      <alignment vertical="center"/>
    </xf>
    <xf numFmtId="0" fontId="6" fillId="0" borderId="24" xfId="0" applyFont="1" applyBorder="1"/>
    <xf numFmtId="0" fontId="4" fillId="2" borderId="24" xfId="0" applyFont="1" applyFill="1" applyBorder="1" applyAlignment="1">
      <alignment horizontal="center" vertical="center" wrapText="1"/>
    </xf>
    <xf numFmtId="176" fontId="5" fillId="0" borderId="30" xfId="0" applyNumberFormat="1" applyFont="1" applyBorder="1" applyAlignment="1">
      <alignment vertical="center"/>
    </xf>
    <xf numFmtId="0" fontId="3" fillId="0" borderId="31" xfId="0" applyFont="1" applyBorder="1" applyAlignment="1">
      <alignment horizontal="right" vertical="top" textRotation="255"/>
    </xf>
    <xf numFmtId="0" fontId="0" fillId="0" borderId="32" xfId="0" applyBorder="1" applyAlignment="1">
      <alignment textRotation="255"/>
    </xf>
    <xf numFmtId="176" fontId="5" fillId="0" borderId="33" xfId="0" applyNumberFormat="1" applyFont="1" applyBorder="1" applyAlignment="1">
      <alignment vertical="center"/>
    </xf>
    <xf numFmtId="0" fontId="3" fillId="0" borderId="24" xfId="0" applyFont="1" applyBorder="1"/>
    <xf numFmtId="176" fontId="3" fillId="0" borderId="24" xfId="0" applyNumberFormat="1" applyFont="1" applyBorder="1"/>
    <xf numFmtId="0" fontId="10" fillId="0" borderId="27" xfId="0" applyFont="1" applyBorder="1" applyAlignment="1">
      <alignment vertical="center"/>
    </xf>
    <xf numFmtId="0" fontId="10" fillId="0" borderId="26" xfId="0" applyFont="1" applyBorder="1"/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3" fillId="0" borderId="24" xfId="0" applyFont="1" applyBorder="1" applyAlignment="1">
      <alignment vertical="center"/>
    </xf>
    <xf numFmtId="0" fontId="0" fillId="0" borderId="24" xfId="0" applyBorder="1"/>
    <xf numFmtId="0" fontId="3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10" fillId="0" borderId="25" xfId="0" applyFont="1" applyBorder="1"/>
    <xf numFmtId="0" fontId="5" fillId="0" borderId="29" xfId="0" applyFont="1" applyBorder="1"/>
    <xf numFmtId="0" fontId="5" fillId="0" borderId="40" xfId="0" applyFont="1" applyBorder="1"/>
    <xf numFmtId="0" fontId="10" fillId="0" borderId="26" xfId="0" applyFont="1" applyBorder="1" applyAlignment="1">
      <alignment vertical="center"/>
    </xf>
    <xf numFmtId="0" fontId="5" fillId="0" borderId="41" xfId="0" applyFont="1" applyBorder="1"/>
    <xf numFmtId="0" fontId="5" fillId="0" borderId="30" xfId="0" applyFont="1" applyBorder="1"/>
    <xf numFmtId="178" fontId="3" fillId="0" borderId="24" xfId="0" applyNumberFormat="1" applyFont="1" applyBorder="1"/>
    <xf numFmtId="176" fontId="5" fillId="0" borderId="33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11" xfId="0" applyFont="1" applyBorder="1"/>
    <xf numFmtId="0" fontId="13" fillId="0" borderId="15" xfId="0" applyFont="1" applyBorder="1" applyAlignment="1">
      <alignment horizontal="center"/>
    </xf>
    <xf numFmtId="0" fontId="14" fillId="0" borderId="16" xfId="0" applyFont="1" applyBorder="1"/>
    <xf numFmtId="0" fontId="13" fillId="0" borderId="13" xfId="0" applyFont="1" applyBorder="1" applyAlignment="1">
      <alignment horizontal="center"/>
    </xf>
    <xf numFmtId="0" fontId="14" fillId="0" borderId="14" xfId="0" applyFont="1" applyBorder="1"/>
    <xf numFmtId="0" fontId="10" fillId="0" borderId="30" xfId="0" applyFont="1" applyBorder="1"/>
    <xf numFmtId="176" fontId="5" fillId="0" borderId="28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/>
    </xf>
    <xf numFmtId="0" fontId="0" fillId="0" borderId="36" xfId="0" applyBorder="1"/>
    <xf numFmtId="0" fontId="2" fillId="0" borderId="0" xfId="0" applyFont="1" applyAlignment="1">
      <alignment horizontal="centerContinuous"/>
    </xf>
    <xf numFmtId="0" fontId="3" fillId="0" borderId="1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39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3" fillId="0" borderId="36" xfId="0" applyFont="1" applyBorder="1" applyAlignment="1">
      <alignment horizontal="center" vertical="top" textRotation="255"/>
    </xf>
    <xf numFmtId="0" fontId="3" fillId="0" borderId="38" xfId="0" applyFont="1" applyBorder="1" applyAlignment="1">
      <alignment horizontal="center" vertical="top" textRotation="255"/>
    </xf>
    <xf numFmtId="0" fontId="3" fillId="0" borderId="37" xfId="0" applyFont="1" applyBorder="1" applyAlignment="1">
      <alignment horizontal="center" textRotation="255"/>
    </xf>
    <xf numFmtId="0" fontId="3" fillId="0" borderId="39" xfId="0" applyFont="1" applyBorder="1" applyAlignment="1">
      <alignment horizontal="center" textRotation="255"/>
    </xf>
    <xf numFmtId="176" fontId="5" fillId="0" borderId="28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left" textRotation="255"/>
    </xf>
    <xf numFmtId="0" fontId="3" fillId="0" borderId="39" xfId="0" applyFont="1" applyBorder="1" applyAlignment="1">
      <alignment horizontal="left" textRotation="255"/>
    </xf>
    <xf numFmtId="0" fontId="3" fillId="0" borderId="36" xfId="0" applyFont="1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top" textRotation="255" shrinkToFit="1"/>
    </xf>
    <xf numFmtId="0" fontId="3" fillId="0" borderId="38" xfId="0" applyFont="1" applyBorder="1" applyAlignment="1">
      <alignment horizontal="center" vertical="top" textRotation="255" shrinkToFit="1"/>
    </xf>
    <xf numFmtId="0" fontId="3" fillId="0" borderId="37" xfId="0" applyFont="1" applyBorder="1" applyAlignment="1">
      <alignment horizontal="center" textRotation="255" shrinkToFit="1"/>
    </xf>
    <xf numFmtId="0" fontId="3" fillId="0" borderId="39" xfId="0" applyFont="1" applyBorder="1" applyAlignment="1">
      <alignment horizontal="center" textRotation="255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0" fillId="0" borderId="2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176" fontId="0" fillId="0" borderId="33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F93B-8E56-4196-8E01-873319ADDCAF}">
  <sheetPr>
    <pageSetUpPr fitToPage="1"/>
  </sheetPr>
  <dimension ref="A1:J67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G47" sqref="G47:H47"/>
    </sheetView>
  </sheetViews>
  <sheetFormatPr defaultRowHeight="12" outlineLevelCol="2" x14ac:dyDescent="0.15"/>
  <cols>
    <col min="1" max="2" width="3" style="1" customWidth="1"/>
    <col min="3" max="3" width="8.6640625" style="1" customWidth="1"/>
    <col min="4" max="4" width="60.83203125" style="1" customWidth="1"/>
    <col min="5" max="5" width="7.33203125" style="2" customWidth="1"/>
    <col min="6" max="8" width="15.33203125" style="1" customWidth="1"/>
    <col min="9" max="9" width="9.33203125" style="1" hidden="1" customWidth="1" outlineLevel="2"/>
    <col min="10" max="10" width="9.33203125" style="1" collapsed="1"/>
    <col min="11" max="16384" width="9.33203125" style="1"/>
  </cols>
  <sheetData>
    <row r="1" spans="1:9" ht="17.25" x14ac:dyDescent="0.2">
      <c r="A1" s="96" t="s">
        <v>142</v>
      </c>
      <c r="B1" s="96"/>
      <c r="C1" s="96"/>
      <c r="D1" s="96"/>
      <c r="E1" s="96"/>
      <c r="F1" s="96"/>
      <c r="G1" s="96"/>
      <c r="H1" s="96"/>
    </row>
    <row r="2" spans="1:9" ht="6.75" customHeight="1" x14ac:dyDescent="0.15"/>
    <row r="3" spans="1:9" s="2" customFormat="1" ht="27" customHeight="1" x14ac:dyDescent="0.15">
      <c r="A3" s="132" t="s">
        <v>0</v>
      </c>
      <c r="B3" s="133"/>
      <c r="C3" s="3" t="s">
        <v>32</v>
      </c>
      <c r="D3" s="8" t="s">
        <v>13</v>
      </c>
      <c r="E3" s="9"/>
      <c r="F3" s="58" t="s">
        <v>143</v>
      </c>
      <c r="G3" s="38" t="s">
        <v>24</v>
      </c>
      <c r="H3" s="45" t="s">
        <v>31</v>
      </c>
    </row>
    <row r="4" spans="1:9" ht="15" customHeight="1" x14ac:dyDescent="0.15">
      <c r="A4" s="97" t="s">
        <v>1</v>
      </c>
      <c r="B4" s="98"/>
      <c r="C4" s="4" t="s">
        <v>33</v>
      </c>
      <c r="D4" s="10" t="s">
        <v>34</v>
      </c>
      <c r="E4" s="11"/>
      <c r="F4" s="103">
        <f>SUM(I4:I10)</f>
        <v>26</v>
      </c>
      <c r="G4" s="110">
        <v>70</v>
      </c>
      <c r="H4" s="113">
        <f>G4/F4</f>
        <v>2.6923076923076925</v>
      </c>
      <c r="I4" s="1">
        <v>2</v>
      </c>
    </row>
    <row r="5" spans="1:9" ht="15" customHeight="1" x14ac:dyDescent="0.15">
      <c r="A5" s="118" t="s">
        <v>14</v>
      </c>
      <c r="B5" s="125"/>
      <c r="C5" s="5" t="s">
        <v>35</v>
      </c>
      <c r="D5" s="12" t="s">
        <v>36</v>
      </c>
      <c r="E5" s="13"/>
      <c r="F5" s="134"/>
      <c r="G5" s="111"/>
      <c r="H5" s="135" t="e">
        <f t="shared" ref="H5:H10" si="0">G5/F5</f>
        <v>#DIV/0!</v>
      </c>
      <c r="I5" s="1">
        <v>0</v>
      </c>
    </row>
    <row r="6" spans="1:9" ht="15" customHeight="1" x14ac:dyDescent="0.15">
      <c r="A6" s="118"/>
      <c r="B6" s="125"/>
      <c r="C6" s="5" t="s">
        <v>37</v>
      </c>
      <c r="D6" s="12" t="s">
        <v>38</v>
      </c>
      <c r="E6" s="13"/>
      <c r="F6" s="134"/>
      <c r="G6" s="111"/>
      <c r="H6" s="135" t="e">
        <f t="shared" si="0"/>
        <v>#DIV/0!</v>
      </c>
      <c r="I6" s="1">
        <v>0</v>
      </c>
    </row>
    <row r="7" spans="1:9" ht="15" customHeight="1" x14ac:dyDescent="0.15">
      <c r="A7" s="118"/>
      <c r="B7" s="125"/>
      <c r="C7" s="5" t="s">
        <v>39</v>
      </c>
      <c r="D7" s="12" t="s">
        <v>19</v>
      </c>
      <c r="E7" s="13"/>
      <c r="F7" s="134"/>
      <c r="G7" s="111"/>
      <c r="H7" s="135" t="e">
        <f t="shared" si="0"/>
        <v>#DIV/0!</v>
      </c>
      <c r="I7" s="1">
        <v>1</v>
      </c>
    </row>
    <row r="8" spans="1:9" ht="15" customHeight="1" x14ac:dyDescent="0.15">
      <c r="A8" s="118"/>
      <c r="B8" s="125"/>
      <c r="C8" s="5" t="s">
        <v>40</v>
      </c>
      <c r="D8" s="12" t="s">
        <v>41</v>
      </c>
      <c r="E8" s="13"/>
      <c r="F8" s="134"/>
      <c r="G8" s="111"/>
      <c r="H8" s="135" t="e">
        <f t="shared" si="0"/>
        <v>#DIV/0!</v>
      </c>
      <c r="I8" s="1">
        <v>16</v>
      </c>
    </row>
    <row r="9" spans="1:9" ht="15" customHeight="1" x14ac:dyDescent="0.15">
      <c r="A9" s="118"/>
      <c r="B9" s="125"/>
      <c r="C9" s="5" t="s">
        <v>42</v>
      </c>
      <c r="D9" s="12" t="s">
        <v>20</v>
      </c>
      <c r="E9" s="13"/>
      <c r="F9" s="134"/>
      <c r="G9" s="111"/>
      <c r="H9" s="135" t="e">
        <f t="shared" si="0"/>
        <v>#DIV/0!</v>
      </c>
      <c r="I9" s="1">
        <v>7</v>
      </c>
    </row>
    <row r="10" spans="1:9" ht="15" customHeight="1" x14ac:dyDescent="0.15">
      <c r="A10" s="118"/>
      <c r="B10" s="125"/>
      <c r="C10" s="5" t="s">
        <v>43</v>
      </c>
      <c r="D10" s="12" t="s">
        <v>44</v>
      </c>
      <c r="E10" s="13"/>
      <c r="F10" s="134"/>
      <c r="G10" s="111"/>
      <c r="H10" s="135" t="e">
        <f t="shared" si="0"/>
        <v>#DIV/0!</v>
      </c>
      <c r="I10" s="1">
        <v>0</v>
      </c>
    </row>
    <row r="11" spans="1:9" ht="15" customHeight="1" x14ac:dyDescent="0.15">
      <c r="A11" s="126"/>
      <c r="B11" s="127"/>
      <c r="C11" s="6"/>
      <c r="D11" s="14"/>
      <c r="E11" s="16" t="s">
        <v>21</v>
      </c>
      <c r="F11" s="49">
        <f>SUM(F4:F10)</f>
        <v>26</v>
      </c>
      <c r="G11" s="48">
        <f>SUM(G4)</f>
        <v>70</v>
      </c>
      <c r="H11" s="48"/>
    </row>
    <row r="12" spans="1:9" ht="15" customHeight="1" x14ac:dyDescent="0.15">
      <c r="A12" s="97" t="s">
        <v>2</v>
      </c>
      <c r="B12" s="98"/>
      <c r="C12" s="4" t="s">
        <v>47</v>
      </c>
      <c r="D12" s="10" t="s">
        <v>48</v>
      </c>
      <c r="E12" s="11"/>
      <c r="F12" s="50">
        <v>22</v>
      </c>
      <c r="G12" s="41">
        <v>81</v>
      </c>
      <c r="H12" s="59">
        <f>G12/F12</f>
        <v>3.6818181818181817</v>
      </c>
    </row>
    <row r="13" spans="1:9" ht="15" customHeight="1" x14ac:dyDescent="0.15">
      <c r="A13" s="128" t="s">
        <v>100</v>
      </c>
      <c r="B13" s="130" t="s">
        <v>101</v>
      </c>
      <c r="C13" s="5" t="s">
        <v>49</v>
      </c>
      <c r="D13" s="12" t="s">
        <v>50</v>
      </c>
      <c r="E13" s="13"/>
      <c r="F13" s="66">
        <v>6</v>
      </c>
      <c r="G13" s="42">
        <v>22</v>
      </c>
      <c r="H13" s="59">
        <f t="shared" ref="H13:H18" si="1">G13/F13</f>
        <v>3.6666666666666665</v>
      </c>
    </row>
    <row r="14" spans="1:9" ht="15" customHeight="1" x14ac:dyDescent="0.15">
      <c r="A14" s="128"/>
      <c r="B14" s="130"/>
      <c r="C14" s="5" t="s">
        <v>51</v>
      </c>
      <c r="D14" s="12" t="s">
        <v>52</v>
      </c>
      <c r="E14" s="13"/>
      <c r="F14" s="66">
        <v>19</v>
      </c>
      <c r="G14" s="42">
        <v>58</v>
      </c>
      <c r="H14" s="59">
        <f t="shared" si="1"/>
        <v>3.0526315789473686</v>
      </c>
    </row>
    <row r="15" spans="1:9" ht="15" customHeight="1" x14ac:dyDescent="0.15">
      <c r="A15" s="128"/>
      <c r="B15" s="130"/>
      <c r="C15" s="17" t="s">
        <v>53</v>
      </c>
      <c r="D15" s="18" t="s">
        <v>54</v>
      </c>
      <c r="E15" s="13"/>
      <c r="F15" s="51">
        <v>4</v>
      </c>
      <c r="G15" s="42">
        <v>15</v>
      </c>
      <c r="H15" s="59">
        <f t="shared" si="1"/>
        <v>3.75</v>
      </c>
    </row>
    <row r="16" spans="1:9" ht="15" customHeight="1" x14ac:dyDescent="0.15">
      <c r="A16" s="128"/>
      <c r="B16" s="130"/>
      <c r="C16" s="17" t="s">
        <v>95</v>
      </c>
      <c r="D16" s="18" t="s">
        <v>102</v>
      </c>
      <c r="E16" s="13"/>
      <c r="F16" s="66">
        <v>3</v>
      </c>
      <c r="G16" s="42">
        <v>11</v>
      </c>
      <c r="H16" s="59">
        <f t="shared" si="1"/>
        <v>3.6666666666666665</v>
      </c>
    </row>
    <row r="17" spans="1:8" ht="15" customHeight="1" x14ac:dyDescent="0.15">
      <c r="A17" s="128"/>
      <c r="B17" s="130"/>
      <c r="C17" s="5" t="s">
        <v>55</v>
      </c>
      <c r="D17" s="12" t="s">
        <v>139</v>
      </c>
      <c r="E17" s="13"/>
      <c r="F17" s="51">
        <v>5</v>
      </c>
      <c r="G17" s="42">
        <v>18</v>
      </c>
      <c r="H17" s="59">
        <f t="shared" si="1"/>
        <v>3.6</v>
      </c>
    </row>
    <row r="18" spans="1:8" ht="15" customHeight="1" x14ac:dyDescent="0.15">
      <c r="A18" s="128"/>
      <c r="B18" s="130"/>
      <c r="C18" s="5" t="s">
        <v>56</v>
      </c>
      <c r="D18" s="12" t="s">
        <v>140</v>
      </c>
      <c r="E18" s="13"/>
      <c r="F18" s="51">
        <v>7</v>
      </c>
      <c r="G18" s="42">
        <v>9</v>
      </c>
      <c r="H18" s="59">
        <f t="shared" si="1"/>
        <v>1.2857142857142858</v>
      </c>
    </row>
    <row r="19" spans="1:8" ht="15" customHeight="1" x14ac:dyDescent="0.15">
      <c r="A19" s="129"/>
      <c r="B19" s="131"/>
      <c r="C19" s="6"/>
      <c r="D19" s="14"/>
      <c r="E19" s="16" t="s">
        <v>21</v>
      </c>
      <c r="F19" s="49">
        <f>SUM(F12:F18)</f>
        <v>66</v>
      </c>
      <c r="G19" s="48">
        <f>SUM(G12:G18)</f>
        <v>214</v>
      </c>
      <c r="H19" s="48"/>
    </row>
    <row r="20" spans="1:8" ht="15" customHeight="1" x14ac:dyDescent="0.15">
      <c r="A20" s="97" t="s">
        <v>3</v>
      </c>
      <c r="B20" s="98"/>
      <c r="C20" s="4" t="s">
        <v>57</v>
      </c>
      <c r="D20" s="10" t="s">
        <v>58</v>
      </c>
      <c r="E20" s="11"/>
      <c r="F20" s="50">
        <v>38</v>
      </c>
      <c r="G20" s="41">
        <v>149</v>
      </c>
      <c r="H20" s="59">
        <f t="shared" ref="H20:H30" si="2">G20/F20</f>
        <v>3.9210526315789473</v>
      </c>
    </row>
    <row r="21" spans="1:8" ht="15" customHeight="1" x14ac:dyDescent="0.15">
      <c r="A21" s="118" t="s">
        <v>15</v>
      </c>
      <c r="B21" s="119"/>
      <c r="C21" s="5" t="s">
        <v>59</v>
      </c>
      <c r="D21" s="12" t="s">
        <v>60</v>
      </c>
      <c r="E21" s="13"/>
      <c r="F21" s="66">
        <v>11</v>
      </c>
      <c r="G21" s="42">
        <v>36</v>
      </c>
      <c r="H21" s="59">
        <f t="shared" si="2"/>
        <v>3.2727272727272729</v>
      </c>
    </row>
    <row r="22" spans="1:8" ht="15" customHeight="1" x14ac:dyDescent="0.15">
      <c r="A22" s="120"/>
      <c r="B22" s="119"/>
      <c r="C22" s="5" t="s">
        <v>61</v>
      </c>
      <c r="D22" s="12" t="s">
        <v>62</v>
      </c>
      <c r="E22" s="13"/>
      <c r="F22" s="66">
        <v>2</v>
      </c>
      <c r="G22" s="42">
        <v>5</v>
      </c>
      <c r="H22" s="59">
        <f t="shared" si="2"/>
        <v>2.5</v>
      </c>
    </row>
    <row r="23" spans="1:8" ht="15" customHeight="1" x14ac:dyDescent="0.15">
      <c r="A23" s="120"/>
      <c r="B23" s="119"/>
      <c r="C23" s="5" t="s">
        <v>63</v>
      </c>
      <c r="D23" s="12" t="s">
        <v>64</v>
      </c>
      <c r="E23" s="13"/>
      <c r="F23" s="66">
        <v>50</v>
      </c>
      <c r="G23" s="42">
        <v>138</v>
      </c>
      <c r="H23" s="59">
        <f t="shared" si="2"/>
        <v>2.76</v>
      </c>
    </row>
    <row r="24" spans="1:8" ht="15" customHeight="1" x14ac:dyDescent="0.15">
      <c r="A24" s="120"/>
      <c r="B24" s="119"/>
      <c r="C24" s="5" t="s">
        <v>65</v>
      </c>
      <c r="D24" s="12" t="s">
        <v>66</v>
      </c>
      <c r="E24" s="13"/>
      <c r="F24" s="51">
        <v>3</v>
      </c>
      <c r="G24" s="42">
        <v>8</v>
      </c>
      <c r="H24" s="59">
        <f t="shared" si="2"/>
        <v>2.6666666666666665</v>
      </c>
    </row>
    <row r="25" spans="1:8" ht="15" customHeight="1" x14ac:dyDescent="0.15">
      <c r="A25" s="120"/>
      <c r="B25" s="119"/>
      <c r="C25" s="19" t="s">
        <v>67</v>
      </c>
      <c r="D25" s="20" t="s">
        <v>4</v>
      </c>
      <c r="E25" s="21"/>
      <c r="F25" s="51">
        <v>0</v>
      </c>
      <c r="G25" s="40" t="s">
        <v>144</v>
      </c>
      <c r="H25" s="83" t="s">
        <v>144</v>
      </c>
    </row>
    <row r="26" spans="1:8" ht="15" customHeight="1" x14ac:dyDescent="0.15">
      <c r="A26" s="120"/>
      <c r="B26" s="119"/>
      <c r="C26" s="5" t="s">
        <v>68</v>
      </c>
      <c r="D26" s="12" t="s">
        <v>69</v>
      </c>
      <c r="E26" s="13"/>
      <c r="F26" s="51">
        <v>6</v>
      </c>
      <c r="G26" s="42">
        <v>15</v>
      </c>
      <c r="H26" s="59">
        <f t="shared" si="2"/>
        <v>2.5</v>
      </c>
    </row>
    <row r="27" spans="1:8" ht="15" customHeight="1" x14ac:dyDescent="0.15">
      <c r="A27" s="120"/>
      <c r="B27" s="119"/>
      <c r="C27" s="5" t="s">
        <v>70</v>
      </c>
      <c r="D27" s="12" t="s">
        <v>71</v>
      </c>
      <c r="E27" s="13"/>
      <c r="F27" s="51">
        <v>30</v>
      </c>
      <c r="G27" s="42">
        <v>88</v>
      </c>
      <c r="H27" s="59">
        <f t="shared" si="2"/>
        <v>2.9333333333333331</v>
      </c>
    </row>
    <row r="28" spans="1:8" ht="15" customHeight="1" x14ac:dyDescent="0.15">
      <c r="A28" s="120"/>
      <c r="B28" s="119"/>
      <c r="C28" s="5" t="s">
        <v>103</v>
      </c>
      <c r="D28" s="12" t="s">
        <v>75</v>
      </c>
      <c r="E28" s="15"/>
      <c r="F28" s="52">
        <v>13</v>
      </c>
      <c r="G28" s="42">
        <v>22</v>
      </c>
      <c r="H28" s="59">
        <f t="shared" si="2"/>
        <v>1.6923076923076923</v>
      </c>
    </row>
    <row r="29" spans="1:8" ht="15" customHeight="1" x14ac:dyDescent="0.15">
      <c r="A29" s="121"/>
      <c r="B29" s="122"/>
      <c r="C29" s="6"/>
      <c r="D29" s="14"/>
      <c r="E29" s="16" t="s">
        <v>21</v>
      </c>
      <c r="F29" s="49">
        <f>SUM(F20:F28)</f>
        <v>153</v>
      </c>
      <c r="G29" s="48">
        <f>SUM(G20:G28)</f>
        <v>461</v>
      </c>
      <c r="H29" s="48"/>
    </row>
    <row r="30" spans="1:8" ht="15" customHeight="1" x14ac:dyDescent="0.15">
      <c r="A30" s="97" t="s">
        <v>5</v>
      </c>
      <c r="B30" s="98"/>
      <c r="C30" s="4" t="s">
        <v>104</v>
      </c>
      <c r="D30" s="10" t="s">
        <v>72</v>
      </c>
      <c r="E30" s="13"/>
      <c r="F30" s="51">
        <v>1</v>
      </c>
      <c r="G30" s="41">
        <v>17</v>
      </c>
      <c r="H30" s="59">
        <f t="shared" si="2"/>
        <v>17</v>
      </c>
    </row>
    <row r="31" spans="1:8" ht="15" customHeight="1" x14ac:dyDescent="0.15">
      <c r="A31" s="106" t="s">
        <v>105</v>
      </c>
      <c r="B31" s="116" t="s">
        <v>106</v>
      </c>
      <c r="C31" s="5" t="s">
        <v>107</v>
      </c>
      <c r="D31" s="12" t="s">
        <v>73</v>
      </c>
      <c r="E31" s="13"/>
      <c r="F31" s="66">
        <v>5</v>
      </c>
      <c r="G31" s="40" t="s">
        <v>145</v>
      </c>
      <c r="H31" s="40" t="s">
        <v>145</v>
      </c>
    </row>
    <row r="32" spans="1:8" ht="15" customHeight="1" x14ac:dyDescent="0.15">
      <c r="A32" s="106"/>
      <c r="B32" s="116"/>
      <c r="C32" s="5" t="s">
        <v>108</v>
      </c>
      <c r="D32" s="12" t="s">
        <v>74</v>
      </c>
      <c r="E32" s="13"/>
      <c r="F32" s="66">
        <v>13</v>
      </c>
      <c r="G32" s="42">
        <v>29</v>
      </c>
      <c r="H32" s="59">
        <f>G32/F32</f>
        <v>2.2307692307692308</v>
      </c>
    </row>
    <row r="33" spans="1:8" ht="15" customHeight="1" x14ac:dyDescent="0.15">
      <c r="A33" s="106"/>
      <c r="B33" s="116"/>
      <c r="C33" s="5" t="s">
        <v>109</v>
      </c>
      <c r="D33" s="12" t="s">
        <v>131</v>
      </c>
      <c r="E33" s="13"/>
      <c r="F33" s="51">
        <v>28</v>
      </c>
      <c r="G33" s="42">
        <v>68</v>
      </c>
      <c r="H33" s="59">
        <f>G33/F33</f>
        <v>2.4285714285714284</v>
      </c>
    </row>
    <row r="34" spans="1:8" ht="15" customHeight="1" x14ac:dyDescent="0.15">
      <c r="A34" s="106"/>
      <c r="B34" s="116"/>
      <c r="C34" s="19" t="s">
        <v>78</v>
      </c>
      <c r="D34" s="20" t="s">
        <v>110</v>
      </c>
      <c r="E34" s="15"/>
      <c r="F34" s="52">
        <v>17</v>
      </c>
      <c r="G34" s="42">
        <v>55</v>
      </c>
      <c r="H34" s="42">
        <f>G34/F34</f>
        <v>3.2352941176470589</v>
      </c>
    </row>
    <row r="35" spans="1:8" ht="15" customHeight="1" x14ac:dyDescent="0.15">
      <c r="A35" s="107"/>
      <c r="B35" s="117"/>
      <c r="C35" s="19"/>
      <c r="D35" s="20"/>
      <c r="E35" s="16" t="s">
        <v>21</v>
      </c>
      <c r="F35" s="49">
        <f>SUM(F30:F34)</f>
        <v>64</v>
      </c>
      <c r="G35" s="44">
        <f>SUM(G30:G34)</f>
        <v>169</v>
      </c>
      <c r="H35" s="48"/>
    </row>
    <row r="36" spans="1:8" ht="15" customHeight="1" x14ac:dyDescent="0.15">
      <c r="A36" s="97" t="s">
        <v>113</v>
      </c>
      <c r="B36" s="98"/>
      <c r="C36" s="4" t="s">
        <v>114</v>
      </c>
      <c r="D36" s="10" t="s">
        <v>76</v>
      </c>
      <c r="E36" s="22"/>
      <c r="F36" s="53">
        <v>7</v>
      </c>
      <c r="G36" s="41">
        <v>27</v>
      </c>
      <c r="H36" s="59">
        <f>G36/F36</f>
        <v>3.8571428571428572</v>
      </c>
    </row>
    <row r="37" spans="1:8" ht="15" customHeight="1" x14ac:dyDescent="0.15">
      <c r="A37" s="118" t="s">
        <v>16</v>
      </c>
      <c r="B37" s="119"/>
      <c r="C37" s="5" t="s">
        <v>115</v>
      </c>
      <c r="D37" s="12" t="s">
        <v>77</v>
      </c>
      <c r="E37" s="23"/>
      <c r="F37" s="54">
        <v>19</v>
      </c>
      <c r="G37" s="42">
        <v>49</v>
      </c>
      <c r="H37" s="59">
        <f t="shared" ref="H37:H45" si="3">G37/F37</f>
        <v>2.5789473684210527</v>
      </c>
    </row>
    <row r="38" spans="1:8" ht="15" customHeight="1" x14ac:dyDescent="0.15">
      <c r="A38" s="120"/>
      <c r="B38" s="119"/>
      <c r="C38" s="5" t="s">
        <v>96</v>
      </c>
      <c r="D38" s="12" t="s">
        <v>116</v>
      </c>
      <c r="E38" s="23"/>
      <c r="F38" s="66">
        <v>40</v>
      </c>
      <c r="G38" s="42">
        <v>109</v>
      </c>
      <c r="H38" s="59">
        <f t="shared" si="3"/>
        <v>2.7250000000000001</v>
      </c>
    </row>
    <row r="39" spans="1:8" ht="15" customHeight="1" x14ac:dyDescent="0.15">
      <c r="A39" s="120"/>
      <c r="B39" s="119"/>
      <c r="C39" s="5" t="s">
        <v>97</v>
      </c>
      <c r="D39" s="12" t="s">
        <v>79</v>
      </c>
      <c r="E39" s="23"/>
      <c r="F39" s="51">
        <v>7</v>
      </c>
      <c r="G39" s="59">
        <v>18</v>
      </c>
      <c r="H39" s="59">
        <f t="shared" si="3"/>
        <v>2.5714285714285716</v>
      </c>
    </row>
    <row r="40" spans="1:8" ht="15" customHeight="1" x14ac:dyDescent="0.15">
      <c r="A40" s="120"/>
      <c r="B40" s="119"/>
      <c r="C40" s="17" t="s">
        <v>117</v>
      </c>
      <c r="D40" s="18" t="s">
        <v>81</v>
      </c>
      <c r="E40" s="24"/>
      <c r="F40" s="78">
        <v>5</v>
      </c>
      <c r="G40" s="59">
        <v>18</v>
      </c>
      <c r="H40" s="59">
        <f t="shared" si="3"/>
        <v>3.6</v>
      </c>
    </row>
    <row r="41" spans="1:8" ht="15" customHeight="1" x14ac:dyDescent="0.15">
      <c r="A41" s="120"/>
      <c r="B41" s="119"/>
      <c r="C41" s="5" t="s">
        <v>118</v>
      </c>
      <c r="D41" s="12" t="s">
        <v>83</v>
      </c>
      <c r="E41" s="23"/>
      <c r="F41" s="66">
        <v>10</v>
      </c>
      <c r="G41" s="59">
        <v>37</v>
      </c>
      <c r="H41" s="59">
        <f t="shared" si="3"/>
        <v>3.7</v>
      </c>
    </row>
    <row r="42" spans="1:8" ht="15" customHeight="1" x14ac:dyDescent="0.15">
      <c r="A42" s="120"/>
      <c r="B42" s="119"/>
      <c r="C42" s="5" t="s">
        <v>119</v>
      </c>
      <c r="D42" s="12" t="s">
        <v>84</v>
      </c>
      <c r="E42" s="23"/>
      <c r="F42" s="66">
        <v>9</v>
      </c>
      <c r="G42" s="59">
        <v>26</v>
      </c>
      <c r="H42" s="59">
        <f t="shared" si="3"/>
        <v>2.8888888888888888</v>
      </c>
    </row>
    <row r="43" spans="1:8" ht="15" customHeight="1" x14ac:dyDescent="0.15">
      <c r="A43" s="120"/>
      <c r="B43" s="119"/>
      <c r="C43" s="5" t="s">
        <v>120</v>
      </c>
      <c r="D43" s="12" t="s">
        <v>85</v>
      </c>
      <c r="E43" s="23"/>
      <c r="F43" s="51">
        <v>47</v>
      </c>
      <c r="G43" s="42">
        <v>120</v>
      </c>
      <c r="H43" s="59">
        <f t="shared" si="3"/>
        <v>2.5531914893617023</v>
      </c>
    </row>
    <row r="44" spans="1:8" ht="15" customHeight="1" x14ac:dyDescent="0.15">
      <c r="A44" s="120"/>
      <c r="B44" s="119"/>
      <c r="C44" s="5" t="s">
        <v>98</v>
      </c>
      <c r="D44" s="12" t="s">
        <v>86</v>
      </c>
      <c r="E44" s="23"/>
      <c r="F44" s="66">
        <v>40</v>
      </c>
      <c r="G44" s="42">
        <v>101</v>
      </c>
      <c r="H44" s="59">
        <f t="shared" si="3"/>
        <v>2.5249999999999999</v>
      </c>
    </row>
    <row r="45" spans="1:8" ht="15" customHeight="1" x14ac:dyDescent="0.15">
      <c r="A45" s="120"/>
      <c r="B45" s="119"/>
      <c r="C45" s="17" t="s">
        <v>99</v>
      </c>
      <c r="D45" s="18" t="s">
        <v>87</v>
      </c>
      <c r="E45" s="23"/>
      <c r="F45" s="51">
        <v>41</v>
      </c>
      <c r="G45" s="42">
        <v>105</v>
      </c>
      <c r="H45" s="59">
        <f t="shared" si="3"/>
        <v>2.5609756097560976</v>
      </c>
    </row>
    <row r="46" spans="1:8" ht="15" customHeight="1" x14ac:dyDescent="0.15">
      <c r="A46" s="121"/>
      <c r="B46" s="122"/>
      <c r="C46" s="6"/>
      <c r="D46" s="14"/>
      <c r="E46" s="26" t="s">
        <v>21</v>
      </c>
      <c r="F46" s="55">
        <f>SUM(F36:F45)</f>
        <v>225</v>
      </c>
      <c r="G46" s="48">
        <f>SUM(G36:G45)</f>
        <v>610</v>
      </c>
      <c r="H46" s="48"/>
    </row>
    <row r="47" spans="1:8" ht="15" customHeight="1" x14ac:dyDescent="0.15">
      <c r="A47" s="123" t="s">
        <v>122</v>
      </c>
      <c r="B47" s="124"/>
      <c r="C47" s="4" t="s">
        <v>88</v>
      </c>
      <c r="D47" s="10" t="s">
        <v>25</v>
      </c>
      <c r="E47" s="22"/>
      <c r="F47" s="53">
        <v>0</v>
      </c>
      <c r="G47" s="93" t="s">
        <v>144</v>
      </c>
      <c r="H47" s="83" t="s">
        <v>144</v>
      </c>
    </row>
    <row r="48" spans="1:8" ht="15" customHeight="1" x14ac:dyDescent="0.15">
      <c r="A48" s="118" t="s">
        <v>22</v>
      </c>
      <c r="B48" s="125"/>
      <c r="C48" s="5" t="s">
        <v>89</v>
      </c>
      <c r="D48" s="12" t="s">
        <v>26</v>
      </c>
      <c r="E48" s="23"/>
      <c r="F48" s="66">
        <v>14</v>
      </c>
      <c r="G48" s="42">
        <v>41</v>
      </c>
      <c r="H48" s="59">
        <f t="shared" ref="H48:H52" si="4">G48/F48</f>
        <v>2.9285714285714284</v>
      </c>
    </row>
    <row r="49" spans="1:9" ht="15" customHeight="1" x14ac:dyDescent="0.15">
      <c r="A49" s="118"/>
      <c r="B49" s="125"/>
      <c r="C49" s="7" t="s">
        <v>90</v>
      </c>
      <c r="D49" s="12" t="s">
        <v>27</v>
      </c>
      <c r="E49" s="27"/>
      <c r="F49" s="54">
        <v>5</v>
      </c>
      <c r="G49" s="42">
        <v>15</v>
      </c>
      <c r="H49" s="59">
        <f t="shared" si="4"/>
        <v>3</v>
      </c>
    </row>
    <row r="50" spans="1:9" ht="15" customHeight="1" x14ac:dyDescent="0.15">
      <c r="A50" s="118"/>
      <c r="B50" s="125"/>
      <c r="C50" s="7" t="s">
        <v>91</v>
      </c>
      <c r="D50" s="12" t="s">
        <v>28</v>
      </c>
      <c r="E50" s="27"/>
      <c r="F50" s="54">
        <v>3</v>
      </c>
      <c r="G50" s="83">
        <v>9</v>
      </c>
      <c r="H50" s="59">
        <f t="shared" si="4"/>
        <v>3</v>
      </c>
    </row>
    <row r="51" spans="1:9" ht="15" customHeight="1" x14ac:dyDescent="0.15">
      <c r="A51" s="118"/>
      <c r="B51" s="125"/>
      <c r="C51" s="7" t="s">
        <v>92</v>
      </c>
      <c r="D51" s="12" t="s">
        <v>29</v>
      </c>
      <c r="E51" s="28"/>
      <c r="F51" s="54">
        <v>4</v>
      </c>
      <c r="G51" s="40">
        <v>13</v>
      </c>
      <c r="H51" s="59">
        <f t="shared" si="4"/>
        <v>3.25</v>
      </c>
    </row>
    <row r="52" spans="1:9" ht="15" customHeight="1" x14ac:dyDescent="0.15">
      <c r="A52" s="118"/>
      <c r="B52" s="125"/>
      <c r="C52" s="29" t="s">
        <v>93</v>
      </c>
      <c r="D52" s="14" t="s">
        <v>30</v>
      </c>
      <c r="E52" s="25"/>
      <c r="F52" s="65">
        <v>5</v>
      </c>
      <c r="G52" s="82">
        <v>16</v>
      </c>
      <c r="H52" s="59">
        <f t="shared" si="4"/>
        <v>3.2</v>
      </c>
    </row>
    <row r="53" spans="1:9" ht="15" customHeight="1" x14ac:dyDescent="0.15">
      <c r="A53" s="126"/>
      <c r="B53" s="127"/>
      <c r="C53" s="6"/>
      <c r="D53" s="14"/>
      <c r="E53" s="16" t="s">
        <v>21</v>
      </c>
      <c r="F53" s="49">
        <f>SUM(F47:F52)</f>
        <v>31</v>
      </c>
      <c r="G53" s="62">
        <f>SUM(G47:G52)</f>
        <v>94</v>
      </c>
      <c r="H53" s="48"/>
    </row>
    <row r="54" spans="1:9" ht="15" customHeight="1" x14ac:dyDescent="0.15">
      <c r="A54" s="97" t="s">
        <v>123</v>
      </c>
      <c r="B54" s="98"/>
      <c r="C54" s="4" t="s">
        <v>124</v>
      </c>
      <c r="D54" s="10" t="s">
        <v>7</v>
      </c>
      <c r="E54" s="22"/>
      <c r="F54" s="103">
        <f>SUM(I54:I60)</f>
        <v>53</v>
      </c>
      <c r="G54" s="110">
        <v>181</v>
      </c>
      <c r="H54" s="113">
        <f>G54/F54</f>
        <v>3.4150943396226414</v>
      </c>
      <c r="I54" s="1">
        <v>4</v>
      </c>
    </row>
    <row r="55" spans="1:9" ht="15" customHeight="1" x14ac:dyDescent="0.15">
      <c r="A55" s="106" t="s">
        <v>17</v>
      </c>
      <c r="B55" s="108" t="s">
        <v>18</v>
      </c>
      <c r="C55" s="5" t="s">
        <v>125</v>
      </c>
      <c r="D55" s="12" t="s">
        <v>8</v>
      </c>
      <c r="E55" s="23"/>
      <c r="F55" s="104"/>
      <c r="G55" s="111"/>
      <c r="H55" s="114"/>
      <c r="I55" s="1">
        <v>8</v>
      </c>
    </row>
    <row r="56" spans="1:9" ht="15" customHeight="1" x14ac:dyDescent="0.15">
      <c r="A56" s="106"/>
      <c r="B56" s="108"/>
      <c r="C56" s="5" t="s">
        <v>126</v>
      </c>
      <c r="D56" s="12" t="s">
        <v>9</v>
      </c>
      <c r="E56" s="23"/>
      <c r="F56" s="104"/>
      <c r="G56" s="111"/>
      <c r="H56" s="114"/>
      <c r="I56" s="1">
        <v>0</v>
      </c>
    </row>
    <row r="57" spans="1:9" ht="15" customHeight="1" x14ac:dyDescent="0.15">
      <c r="A57" s="106"/>
      <c r="B57" s="108"/>
      <c r="C57" s="5" t="s">
        <v>127</v>
      </c>
      <c r="D57" s="12" t="s">
        <v>10</v>
      </c>
      <c r="E57" s="23"/>
      <c r="F57" s="104"/>
      <c r="G57" s="111"/>
      <c r="H57" s="114"/>
      <c r="I57" s="1">
        <v>17</v>
      </c>
    </row>
    <row r="58" spans="1:9" ht="15" customHeight="1" x14ac:dyDescent="0.15">
      <c r="A58" s="106"/>
      <c r="B58" s="108"/>
      <c r="C58" s="5" t="s">
        <v>128</v>
      </c>
      <c r="D58" s="12" t="s">
        <v>11</v>
      </c>
      <c r="E58" s="23"/>
      <c r="F58" s="104"/>
      <c r="G58" s="111"/>
      <c r="H58" s="114"/>
      <c r="I58" s="1">
        <v>6</v>
      </c>
    </row>
    <row r="59" spans="1:9" ht="15" customHeight="1" x14ac:dyDescent="0.15">
      <c r="A59" s="106"/>
      <c r="B59" s="108"/>
      <c r="C59" s="5" t="s">
        <v>129</v>
      </c>
      <c r="D59" s="12" t="s">
        <v>12</v>
      </c>
      <c r="E59" s="23"/>
      <c r="F59" s="104"/>
      <c r="G59" s="111"/>
      <c r="H59" s="114"/>
      <c r="I59" s="1">
        <v>0</v>
      </c>
    </row>
    <row r="60" spans="1:9" ht="15" customHeight="1" x14ac:dyDescent="0.15">
      <c r="A60" s="106"/>
      <c r="B60" s="108"/>
      <c r="C60" s="6" t="s">
        <v>130</v>
      </c>
      <c r="D60" s="14" t="s">
        <v>94</v>
      </c>
      <c r="E60" s="25"/>
      <c r="F60" s="105"/>
      <c r="G60" s="112"/>
      <c r="H60" s="115"/>
      <c r="I60" s="1">
        <v>18</v>
      </c>
    </row>
    <row r="61" spans="1:9" ht="13.5" x14ac:dyDescent="0.15">
      <c r="A61" s="107"/>
      <c r="B61" s="109"/>
      <c r="C61" s="6"/>
      <c r="D61" s="14"/>
      <c r="E61" s="26" t="s">
        <v>21</v>
      </c>
      <c r="F61" s="55">
        <f>SUM(F54)</f>
        <v>53</v>
      </c>
      <c r="G61" s="39">
        <f>G54</f>
        <v>181</v>
      </c>
      <c r="H61" s="81"/>
    </row>
    <row r="62" spans="1:9" ht="13.5" x14ac:dyDescent="0.15">
      <c r="A62" s="97" t="s">
        <v>132</v>
      </c>
      <c r="B62" s="98"/>
      <c r="C62" s="4" t="s">
        <v>133</v>
      </c>
      <c r="D62" s="10" t="s">
        <v>134</v>
      </c>
      <c r="E62" s="22"/>
      <c r="F62" s="50">
        <v>0</v>
      </c>
      <c r="G62" s="40" t="s">
        <v>144</v>
      </c>
      <c r="H62" s="40" t="s">
        <v>144</v>
      </c>
    </row>
    <row r="63" spans="1:9" ht="13.5" x14ac:dyDescent="0.15">
      <c r="A63" s="99" t="s">
        <v>135</v>
      </c>
      <c r="B63" s="100"/>
      <c r="C63" s="5" t="s">
        <v>136</v>
      </c>
      <c r="D63" s="12" t="s">
        <v>137</v>
      </c>
      <c r="E63" s="27"/>
      <c r="F63" s="80">
        <v>5</v>
      </c>
      <c r="G63" s="42">
        <v>18</v>
      </c>
      <c r="H63" s="42">
        <f>G63/F63</f>
        <v>3.6</v>
      </c>
    </row>
    <row r="64" spans="1:9" ht="13.5" x14ac:dyDescent="0.15">
      <c r="A64" s="101"/>
      <c r="B64" s="102"/>
      <c r="C64" s="6"/>
      <c r="D64" s="14"/>
      <c r="E64" s="16" t="s">
        <v>21</v>
      </c>
      <c r="F64" s="49">
        <f>SUM(F62:F63)</f>
        <v>5</v>
      </c>
      <c r="G64" s="39">
        <f>SUM(G62:G63)</f>
        <v>18</v>
      </c>
      <c r="H64" s="81"/>
    </row>
    <row r="65" spans="1:8" ht="13.5" x14ac:dyDescent="0.15">
      <c r="A65" s="60"/>
      <c r="B65" s="61"/>
      <c r="C65" s="30"/>
      <c r="D65" s="31"/>
      <c r="E65" s="32"/>
      <c r="F65" s="55"/>
      <c r="G65" s="49"/>
      <c r="H65" s="81"/>
    </row>
    <row r="66" spans="1:8" ht="13.5" x14ac:dyDescent="0.15">
      <c r="A66" s="33"/>
      <c r="B66" s="34"/>
      <c r="C66" s="35"/>
      <c r="D66" s="36"/>
      <c r="E66" s="37" t="s">
        <v>23</v>
      </c>
      <c r="F66" s="57">
        <f>SUM(F61,F53,F46,F29,F35,F19,F11,F64)</f>
        <v>623</v>
      </c>
      <c r="G66" s="39">
        <f>SUM(G11,G19,G29,G35,G46,G53,G61,G64)</f>
        <v>1817</v>
      </c>
      <c r="H66" s="81"/>
    </row>
    <row r="67" spans="1:8" x14ac:dyDescent="0.15">
      <c r="C67" s="2"/>
    </row>
  </sheetData>
  <mergeCells count="26">
    <mergeCell ref="G4:G10"/>
    <mergeCell ref="H4:H10"/>
    <mergeCell ref="A30:B30"/>
    <mergeCell ref="A3:B3"/>
    <mergeCell ref="A4:B4"/>
    <mergeCell ref="F4:F10"/>
    <mergeCell ref="A5:B11"/>
    <mergeCell ref="A12:B12"/>
    <mergeCell ref="A13:A19"/>
    <mergeCell ref="B13:B19"/>
    <mergeCell ref="A20:B20"/>
    <mergeCell ref="A21:B29"/>
    <mergeCell ref="G54:G60"/>
    <mergeCell ref="H54:H60"/>
    <mergeCell ref="A31:A35"/>
    <mergeCell ref="B31:B35"/>
    <mergeCell ref="A36:B36"/>
    <mergeCell ref="A37:B46"/>
    <mergeCell ref="A47:B47"/>
    <mergeCell ref="A48:B53"/>
    <mergeCell ref="A62:B62"/>
    <mergeCell ref="A63:B64"/>
    <mergeCell ref="A54:B54"/>
    <mergeCell ref="F54:F60"/>
    <mergeCell ref="A55:A61"/>
    <mergeCell ref="B55:B61"/>
  </mergeCells>
  <phoneticPr fontId="1"/>
  <printOptions horizontalCentered="1" verticalCentered="1"/>
  <pageMargins left="0.19685039370078741" right="0.19685039370078741" top="0.23622047244094491" bottom="0.23622047244094491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89E3-43C3-4B59-AB08-BA197B782508}">
  <dimension ref="A1:S71"/>
  <sheetViews>
    <sheetView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G4" sqref="G4:G11"/>
    </sheetView>
  </sheetViews>
  <sheetFormatPr defaultRowHeight="12" outlineLevelCol="1" x14ac:dyDescent="0.15"/>
  <cols>
    <col min="1" max="2" width="3" style="1" customWidth="1"/>
    <col min="3" max="3" width="8.6640625" style="1" customWidth="1"/>
    <col min="4" max="4" width="60.83203125" style="1" customWidth="1"/>
    <col min="5" max="5" width="7.33203125" style="2" customWidth="1"/>
    <col min="6" max="8" width="15.33203125" style="1" customWidth="1"/>
    <col min="9" max="18" width="9.33203125" customWidth="1" outlineLevel="1"/>
    <col min="19" max="19" width="33.6640625" style="46" customWidth="1"/>
    <col min="20" max="16384" width="9.33203125" style="1"/>
  </cols>
  <sheetData>
    <row r="1" spans="1:19" ht="17.25" x14ac:dyDescent="0.2">
      <c r="A1" s="136" t="s">
        <v>141</v>
      </c>
      <c r="B1" s="136"/>
      <c r="C1" s="136"/>
      <c r="D1" s="136"/>
      <c r="E1" s="136"/>
      <c r="F1" s="136"/>
      <c r="G1" s="136"/>
      <c r="H1" s="136"/>
    </row>
    <row r="2" spans="1:19" ht="6.75" customHeight="1" x14ac:dyDescent="0.15"/>
    <row r="3" spans="1:19" s="2" customFormat="1" ht="27" customHeight="1" x14ac:dyDescent="0.15">
      <c r="A3" s="132" t="s">
        <v>0</v>
      </c>
      <c r="B3" s="133"/>
      <c r="C3" s="3" t="s">
        <v>32</v>
      </c>
      <c r="D3" s="8" t="s">
        <v>13</v>
      </c>
      <c r="E3" s="9"/>
      <c r="F3" s="58" t="s">
        <v>138</v>
      </c>
      <c r="G3" s="38" t="s">
        <v>24</v>
      </c>
      <c r="H3" s="45" t="s">
        <v>31</v>
      </c>
      <c r="S3" s="47"/>
    </row>
    <row r="4" spans="1:19" ht="15" customHeight="1" x14ac:dyDescent="0.15">
      <c r="A4" s="97" t="s">
        <v>1</v>
      </c>
      <c r="B4" s="98"/>
      <c r="C4" s="4" t="s">
        <v>33</v>
      </c>
      <c r="D4" s="10" t="s">
        <v>34</v>
      </c>
      <c r="E4" s="11"/>
      <c r="F4" s="137">
        <v>19</v>
      </c>
      <c r="G4" s="110">
        <f>SUM(I4:R4)</f>
        <v>48</v>
      </c>
      <c r="H4" s="113">
        <f>G4/F4</f>
        <v>2.5263157894736841</v>
      </c>
      <c r="I4" s="67">
        <v>13</v>
      </c>
      <c r="J4" s="67">
        <v>7</v>
      </c>
      <c r="K4" s="67">
        <v>12</v>
      </c>
      <c r="L4" s="67">
        <v>8</v>
      </c>
      <c r="M4" s="67">
        <v>8</v>
      </c>
      <c r="P4" s="46"/>
      <c r="Q4" s="46"/>
      <c r="R4" s="46"/>
    </row>
    <row r="5" spans="1:19" ht="15" customHeight="1" x14ac:dyDescent="0.15">
      <c r="A5" s="118" t="s">
        <v>14</v>
      </c>
      <c r="B5" s="125"/>
      <c r="C5" s="5" t="s">
        <v>35</v>
      </c>
      <c r="D5" s="12" t="s">
        <v>36</v>
      </c>
      <c r="E5" s="13"/>
      <c r="F5" s="138"/>
      <c r="G5" s="111"/>
      <c r="H5" s="135" t="e">
        <f t="shared" ref="H5:H11" si="0">G5/F5</f>
        <v>#DIV/0!</v>
      </c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9" ht="15" customHeight="1" x14ac:dyDescent="0.15">
      <c r="A6" s="118"/>
      <c r="B6" s="125"/>
      <c r="C6" s="5" t="s">
        <v>37</v>
      </c>
      <c r="D6" s="12" t="s">
        <v>38</v>
      </c>
      <c r="E6" s="13"/>
      <c r="F6" s="138"/>
      <c r="G6" s="111"/>
      <c r="H6" s="135" t="e">
        <f t="shared" si="0"/>
        <v>#DIV/0!</v>
      </c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9" ht="15" customHeight="1" x14ac:dyDescent="0.15">
      <c r="A7" s="118"/>
      <c r="B7" s="125"/>
      <c r="C7" s="5" t="s">
        <v>39</v>
      </c>
      <c r="D7" s="12" t="s">
        <v>19</v>
      </c>
      <c r="E7" s="13"/>
      <c r="F7" s="138"/>
      <c r="G7" s="111"/>
      <c r="H7" s="135" t="e">
        <f t="shared" si="0"/>
        <v>#DIV/0!</v>
      </c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9" ht="15" customHeight="1" x14ac:dyDescent="0.15">
      <c r="A8" s="118"/>
      <c r="B8" s="125"/>
      <c r="C8" s="5" t="s">
        <v>40</v>
      </c>
      <c r="D8" s="12" t="s">
        <v>41</v>
      </c>
      <c r="E8" s="13"/>
      <c r="F8" s="138"/>
      <c r="G8" s="111"/>
      <c r="H8" s="135" t="e">
        <f t="shared" si="0"/>
        <v>#DIV/0!</v>
      </c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9" ht="15" customHeight="1" x14ac:dyDescent="0.15">
      <c r="A9" s="118"/>
      <c r="B9" s="125"/>
      <c r="C9" s="5" t="s">
        <v>42</v>
      </c>
      <c r="D9" s="12" t="s">
        <v>20</v>
      </c>
      <c r="E9" s="13"/>
      <c r="F9" s="138"/>
      <c r="G9" s="111"/>
      <c r="H9" s="135" t="e">
        <f t="shared" si="0"/>
        <v>#DIV/0!</v>
      </c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ht="15" customHeight="1" x14ac:dyDescent="0.15">
      <c r="A10" s="118"/>
      <c r="B10" s="125"/>
      <c r="C10" s="5" t="s">
        <v>43</v>
      </c>
      <c r="D10" s="12" t="s">
        <v>44</v>
      </c>
      <c r="E10" s="13"/>
      <c r="F10" s="138"/>
      <c r="G10" s="111"/>
      <c r="H10" s="135" t="e">
        <f t="shared" si="0"/>
        <v>#DIV/0!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9" ht="15" customHeight="1" x14ac:dyDescent="0.15">
      <c r="A11" s="118"/>
      <c r="B11" s="125"/>
      <c r="C11" s="86" t="s">
        <v>45</v>
      </c>
      <c r="D11" s="87" t="s">
        <v>46</v>
      </c>
      <c r="E11" s="15"/>
      <c r="F11" s="74"/>
      <c r="G11" s="112"/>
      <c r="H11" s="139" t="e">
        <f t="shared" si="0"/>
        <v>#DIV/0!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ht="15" customHeight="1" x14ac:dyDescent="0.15">
      <c r="A12" s="126"/>
      <c r="B12" s="127"/>
      <c r="C12" s="6"/>
      <c r="D12" s="14"/>
      <c r="E12" s="16" t="s">
        <v>21</v>
      </c>
      <c r="F12" s="49">
        <f>SUM(F4:F11)</f>
        <v>19</v>
      </c>
      <c r="G12" s="48">
        <f>SUM(G4)</f>
        <v>48</v>
      </c>
      <c r="H12" s="48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9" ht="15" customHeight="1" x14ac:dyDescent="0.15">
      <c r="A13" s="97" t="s">
        <v>2</v>
      </c>
      <c r="B13" s="98"/>
      <c r="C13" s="4" t="s">
        <v>47</v>
      </c>
      <c r="D13" s="10" t="s">
        <v>48</v>
      </c>
      <c r="E13" s="11"/>
      <c r="F13" s="75">
        <v>31</v>
      </c>
      <c r="G13" s="41">
        <f>SUM(I13:R13)</f>
        <v>98</v>
      </c>
      <c r="H13" s="59">
        <f>G13/F13</f>
        <v>3.161290322580645</v>
      </c>
      <c r="I13" s="67">
        <v>10</v>
      </c>
      <c r="J13" s="67">
        <v>18</v>
      </c>
      <c r="K13" s="67">
        <v>13</v>
      </c>
      <c r="L13" s="67">
        <v>20</v>
      </c>
      <c r="M13" s="67">
        <v>9</v>
      </c>
      <c r="N13" s="67">
        <v>16</v>
      </c>
      <c r="O13" s="67">
        <v>12</v>
      </c>
      <c r="P13" s="70"/>
      <c r="Q13" s="70"/>
      <c r="R13" s="46"/>
    </row>
    <row r="14" spans="1:19" ht="15" customHeight="1" x14ac:dyDescent="0.15">
      <c r="A14" s="128" t="s">
        <v>100</v>
      </c>
      <c r="B14" s="130" t="s">
        <v>101</v>
      </c>
      <c r="C14" s="5" t="s">
        <v>49</v>
      </c>
      <c r="D14" s="12" t="s">
        <v>50</v>
      </c>
      <c r="E14" s="13"/>
      <c r="F14" s="51">
        <v>6</v>
      </c>
      <c r="G14" s="42">
        <f>SUM(I14:R14)</f>
        <v>20</v>
      </c>
      <c r="H14" s="59">
        <f>G14/F14</f>
        <v>3.3333333333333335</v>
      </c>
      <c r="I14" s="67">
        <v>20</v>
      </c>
      <c r="J14" s="70"/>
      <c r="K14" s="70"/>
      <c r="L14" s="70"/>
      <c r="M14" s="70"/>
      <c r="N14" s="70"/>
      <c r="O14" s="70"/>
      <c r="P14" s="70"/>
      <c r="Q14" s="70"/>
      <c r="R14" s="46"/>
    </row>
    <row r="15" spans="1:19" ht="15" customHeight="1" x14ac:dyDescent="0.15">
      <c r="A15" s="128"/>
      <c r="B15" s="130"/>
      <c r="C15" s="5" t="s">
        <v>51</v>
      </c>
      <c r="D15" s="12" t="s">
        <v>52</v>
      </c>
      <c r="E15" s="13"/>
      <c r="F15" s="66">
        <v>22</v>
      </c>
      <c r="G15" s="42">
        <f>SUM(I15:R15)</f>
        <v>44</v>
      </c>
      <c r="H15" s="59">
        <f>G15/F15</f>
        <v>2</v>
      </c>
      <c r="I15" s="67">
        <v>13</v>
      </c>
      <c r="J15" s="67">
        <v>19</v>
      </c>
      <c r="K15" s="67">
        <v>12</v>
      </c>
      <c r="L15" s="67"/>
      <c r="M15" s="67"/>
      <c r="N15" s="71"/>
      <c r="O15" s="70"/>
      <c r="P15" s="70"/>
      <c r="Q15" s="70"/>
      <c r="R15" s="46"/>
    </row>
    <row r="16" spans="1:19" ht="15" customHeight="1" x14ac:dyDescent="0.15">
      <c r="A16" s="128"/>
      <c r="B16" s="130"/>
      <c r="C16" s="17" t="s">
        <v>53</v>
      </c>
      <c r="D16" s="18" t="s">
        <v>54</v>
      </c>
      <c r="E16" s="13"/>
      <c r="F16" s="51">
        <v>5</v>
      </c>
      <c r="G16" s="42">
        <f>SUM(I16:R16)</f>
        <v>20</v>
      </c>
      <c r="H16" s="59">
        <f t="shared" ref="H16:H32" si="1">G16/F16</f>
        <v>4</v>
      </c>
      <c r="I16" s="67">
        <v>13</v>
      </c>
      <c r="J16" s="67">
        <v>7</v>
      </c>
      <c r="K16" s="70"/>
      <c r="L16" s="70"/>
      <c r="M16" s="70"/>
      <c r="N16" s="70"/>
      <c r="O16" s="70"/>
      <c r="P16" s="70"/>
      <c r="Q16" s="70"/>
      <c r="R16" s="46"/>
    </row>
    <row r="17" spans="1:18" ht="15" customHeight="1" x14ac:dyDescent="0.15">
      <c r="A17" s="128"/>
      <c r="B17" s="130"/>
      <c r="C17" s="17" t="s">
        <v>95</v>
      </c>
      <c r="D17" s="18" t="s">
        <v>102</v>
      </c>
      <c r="E17" s="13"/>
      <c r="F17" s="66">
        <v>0</v>
      </c>
      <c r="G17" s="42">
        <v>0</v>
      </c>
      <c r="H17" s="59">
        <v>0</v>
      </c>
      <c r="I17" s="67"/>
      <c r="J17" s="70"/>
      <c r="K17" s="70"/>
      <c r="L17" s="70"/>
      <c r="M17" s="70"/>
      <c r="N17" s="70"/>
      <c r="O17" s="70"/>
      <c r="P17" s="70"/>
      <c r="Q17" s="70"/>
      <c r="R17" s="46"/>
    </row>
    <row r="18" spans="1:18" ht="15" customHeight="1" x14ac:dyDescent="0.15">
      <c r="A18" s="128"/>
      <c r="B18" s="130"/>
      <c r="C18" s="5" t="s">
        <v>55</v>
      </c>
      <c r="D18" s="12" t="s">
        <v>139</v>
      </c>
      <c r="E18" s="13"/>
      <c r="F18" s="51">
        <v>6</v>
      </c>
      <c r="G18" s="42">
        <f>SUM(I18:R18)</f>
        <v>18</v>
      </c>
      <c r="H18" s="59">
        <f t="shared" si="1"/>
        <v>3</v>
      </c>
      <c r="I18" s="67">
        <v>18</v>
      </c>
      <c r="J18" s="71"/>
      <c r="K18" s="71"/>
      <c r="L18" s="70"/>
      <c r="M18" s="70"/>
      <c r="N18" s="70"/>
      <c r="O18" s="70"/>
      <c r="P18" s="70"/>
      <c r="Q18" s="70"/>
      <c r="R18" s="46"/>
    </row>
    <row r="19" spans="1:18" ht="15" customHeight="1" x14ac:dyDescent="0.15">
      <c r="A19" s="128"/>
      <c r="B19" s="130"/>
      <c r="C19" s="5" t="s">
        <v>56</v>
      </c>
      <c r="D19" s="12" t="s">
        <v>140</v>
      </c>
      <c r="E19" s="13"/>
      <c r="F19" s="51">
        <v>7</v>
      </c>
      <c r="G19" s="42">
        <f>SUM(I19:R19)</f>
        <v>18</v>
      </c>
      <c r="H19" s="59">
        <f t="shared" si="1"/>
        <v>2.5714285714285716</v>
      </c>
      <c r="I19" s="67">
        <v>5</v>
      </c>
      <c r="J19" s="71">
        <v>13</v>
      </c>
      <c r="K19" s="71"/>
      <c r="L19" s="70"/>
      <c r="M19" s="70"/>
      <c r="N19" s="70"/>
      <c r="O19" s="70"/>
      <c r="P19" s="70"/>
      <c r="Q19" s="70"/>
      <c r="R19" s="46"/>
    </row>
    <row r="20" spans="1:18" ht="15" customHeight="1" x14ac:dyDescent="0.15">
      <c r="A20" s="129"/>
      <c r="B20" s="131"/>
      <c r="C20" s="6"/>
      <c r="D20" s="14"/>
      <c r="E20" s="16" t="s">
        <v>21</v>
      </c>
      <c r="F20" s="49">
        <f>SUM(F13:F19)</f>
        <v>77</v>
      </c>
      <c r="G20" s="48">
        <f>SUM(G13:G19)</f>
        <v>218</v>
      </c>
      <c r="H20" s="48"/>
      <c r="R20" s="46"/>
    </row>
    <row r="21" spans="1:18" ht="15" customHeight="1" x14ac:dyDescent="0.15">
      <c r="A21" s="97" t="s">
        <v>3</v>
      </c>
      <c r="B21" s="98"/>
      <c r="C21" s="4" t="s">
        <v>57</v>
      </c>
      <c r="D21" s="10" t="s">
        <v>58</v>
      </c>
      <c r="E21" s="11"/>
      <c r="F21" s="50">
        <v>40</v>
      </c>
      <c r="G21" s="41">
        <f t="shared" ref="G21:G29" si="2">SUM(I21:R21)</f>
        <v>131</v>
      </c>
      <c r="H21" s="59">
        <f t="shared" si="1"/>
        <v>3.2749999999999999</v>
      </c>
      <c r="I21" s="67">
        <v>15</v>
      </c>
      <c r="J21" s="67">
        <v>16</v>
      </c>
      <c r="K21" s="67">
        <v>19</v>
      </c>
      <c r="L21" s="67">
        <v>21</v>
      </c>
      <c r="M21" s="67">
        <v>24</v>
      </c>
      <c r="N21" s="67">
        <v>8</v>
      </c>
      <c r="O21" s="67">
        <v>13</v>
      </c>
      <c r="P21" s="67">
        <v>15</v>
      </c>
      <c r="Q21" s="70"/>
      <c r="R21" s="46"/>
    </row>
    <row r="22" spans="1:18" ht="15" customHeight="1" x14ac:dyDescent="0.15">
      <c r="A22" s="118" t="s">
        <v>15</v>
      </c>
      <c r="B22" s="119"/>
      <c r="C22" s="5" t="s">
        <v>59</v>
      </c>
      <c r="D22" s="12" t="s">
        <v>60</v>
      </c>
      <c r="E22" s="13"/>
      <c r="F22" s="51">
        <v>11</v>
      </c>
      <c r="G22" s="42">
        <f t="shared" si="2"/>
        <v>31</v>
      </c>
      <c r="H22" s="59">
        <f t="shared" si="1"/>
        <v>2.8181818181818183</v>
      </c>
      <c r="I22" s="67">
        <v>12</v>
      </c>
      <c r="J22" s="67">
        <v>8</v>
      </c>
      <c r="K22" s="71">
        <v>11</v>
      </c>
      <c r="L22" s="70"/>
      <c r="M22" s="70"/>
      <c r="N22" s="70"/>
      <c r="O22" s="70"/>
      <c r="P22" s="70"/>
      <c r="Q22" s="70"/>
      <c r="R22" s="46"/>
    </row>
    <row r="23" spans="1:18" ht="15" customHeight="1" x14ac:dyDescent="0.15">
      <c r="A23" s="120"/>
      <c r="B23" s="119"/>
      <c r="C23" s="5" t="s">
        <v>61</v>
      </c>
      <c r="D23" s="12" t="s">
        <v>62</v>
      </c>
      <c r="E23" s="13"/>
      <c r="F23" s="51">
        <v>3</v>
      </c>
      <c r="G23" s="42">
        <f t="shared" si="2"/>
        <v>7</v>
      </c>
      <c r="H23" s="59">
        <f t="shared" si="1"/>
        <v>2.3333333333333335</v>
      </c>
      <c r="I23" s="67">
        <v>7</v>
      </c>
      <c r="J23" s="67"/>
      <c r="K23" s="67"/>
      <c r="L23" s="63"/>
      <c r="M23" s="63"/>
      <c r="N23" s="63"/>
      <c r="O23" s="63"/>
      <c r="P23" s="63"/>
      <c r="Q23" s="63"/>
      <c r="R23" s="1"/>
    </row>
    <row r="24" spans="1:18" ht="15" customHeight="1" x14ac:dyDescent="0.15">
      <c r="A24" s="120"/>
      <c r="B24" s="119"/>
      <c r="C24" s="5" t="s">
        <v>63</v>
      </c>
      <c r="D24" s="12" t="s">
        <v>64</v>
      </c>
      <c r="E24" s="13"/>
      <c r="F24" s="66">
        <v>14</v>
      </c>
      <c r="G24" s="42">
        <f t="shared" si="2"/>
        <v>36</v>
      </c>
      <c r="H24" s="59">
        <f t="shared" si="1"/>
        <v>2.5714285714285716</v>
      </c>
      <c r="I24" s="69">
        <v>6</v>
      </c>
      <c r="J24" s="67">
        <v>15</v>
      </c>
      <c r="K24" s="67">
        <v>15</v>
      </c>
      <c r="L24" s="67"/>
      <c r="M24" s="67"/>
      <c r="N24" s="67"/>
      <c r="O24" s="63"/>
      <c r="P24" s="71"/>
      <c r="Q24" s="63"/>
      <c r="R24" s="1"/>
    </row>
    <row r="25" spans="1:18" ht="15" customHeight="1" x14ac:dyDescent="0.15">
      <c r="A25" s="120"/>
      <c r="B25" s="119"/>
      <c r="C25" s="5" t="s">
        <v>65</v>
      </c>
      <c r="D25" s="12" t="s">
        <v>66</v>
      </c>
      <c r="E25" s="13"/>
      <c r="F25" s="51">
        <v>0</v>
      </c>
      <c r="G25" s="42">
        <f t="shared" si="2"/>
        <v>0</v>
      </c>
      <c r="H25" s="42"/>
      <c r="I25" s="67"/>
      <c r="J25" s="63"/>
      <c r="K25" s="63"/>
      <c r="L25" s="63"/>
      <c r="M25" s="63"/>
      <c r="N25" s="63"/>
      <c r="O25" s="63"/>
      <c r="P25" s="63"/>
      <c r="Q25" s="63"/>
      <c r="R25" s="1"/>
    </row>
    <row r="26" spans="1:18" ht="15" customHeight="1" x14ac:dyDescent="0.15">
      <c r="A26" s="120"/>
      <c r="B26" s="119"/>
      <c r="C26" s="19" t="s">
        <v>67</v>
      </c>
      <c r="D26" s="20" t="s">
        <v>4</v>
      </c>
      <c r="E26" s="21"/>
      <c r="F26" s="51">
        <v>0</v>
      </c>
      <c r="G26" s="42">
        <f t="shared" si="2"/>
        <v>0</v>
      </c>
      <c r="H26" s="42"/>
      <c r="I26" s="67"/>
      <c r="J26" s="63"/>
      <c r="K26" s="63"/>
      <c r="L26" s="63"/>
      <c r="M26" s="63"/>
      <c r="N26" s="63"/>
      <c r="O26" s="63"/>
      <c r="P26" s="63"/>
      <c r="Q26" s="63"/>
      <c r="R26" s="1"/>
    </row>
    <row r="27" spans="1:18" ht="15" customHeight="1" x14ac:dyDescent="0.15">
      <c r="A27" s="120"/>
      <c r="B27" s="119"/>
      <c r="C27" s="5" t="s">
        <v>68</v>
      </c>
      <c r="D27" s="12" t="s">
        <v>69</v>
      </c>
      <c r="E27" s="13"/>
      <c r="F27" s="51">
        <v>2</v>
      </c>
      <c r="G27" s="42">
        <f t="shared" si="2"/>
        <v>6</v>
      </c>
      <c r="H27" s="59">
        <f>G27/F27</f>
        <v>3</v>
      </c>
      <c r="I27" s="67">
        <v>6</v>
      </c>
      <c r="J27" s="70"/>
      <c r="K27" s="70"/>
      <c r="L27" s="70"/>
      <c r="M27" s="70"/>
      <c r="N27" s="70"/>
      <c r="O27" s="70"/>
      <c r="P27" s="70"/>
      <c r="Q27" s="70"/>
      <c r="R27" s="46"/>
    </row>
    <row r="28" spans="1:18" ht="15" customHeight="1" x14ac:dyDescent="0.15">
      <c r="A28" s="120"/>
      <c r="B28" s="119"/>
      <c r="C28" s="5" t="s">
        <v>70</v>
      </c>
      <c r="D28" s="12" t="s">
        <v>71</v>
      </c>
      <c r="E28" s="13"/>
      <c r="F28" s="51">
        <v>48</v>
      </c>
      <c r="G28" s="42">
        <f t="shared" si="2"/>
        <v>119</v>
      </c>
      <c r="H28" s="59">
        <f>G28/F28</f>
        <v>2.4791666666666665</v>
      </c>
      <c r="I28" s="69">
        <v>17</v>
      </c>
      <c r="J28" s="67">
        <v>11</v>
      </c>
      <c r="K28" s="67">
        <v>11</v>
      </c>
      <c r="L28" s="67">
        <v>8</v>
      </c>
      <c r="M28" s="67">
        <v>9</v>
      </c>
      <c r="N28" s="67">
        <v>8</v>
      </c>
      <c r="O28" s="67">
        <v>21</v>
      </c>
      <c r="P28" s="67">
        <v>25</v>
      </c>
      <c r="Q28" s="67">
        <v>9</v>
      </c>
      <c r="R28" s="46"/>
    </row>
    <row r="29" spans="1:18" ht="15" customHeight="1" x14ac:dyDescent="0.15">
      <c r="A29" s="120"/>
      <c r="B29" s="119"/>
      <c r="C29" s="5" t="s">
        <v>103</v>
      </c>
      <c r="D29" s="12" t="s">
        <v>75</v>
      </c>
      <c r="E29" s="15"/>
      <c r="F29" s="52">
        <v>17</v>
      </c>
      <c r="G29" s="42">
        <f t="shared" si="2"/>
        <v>32</v>
      </c>
      <c r="H29" s="59">
        <f t="shared" si="1"/>
        <v>1.8823529411764706</v>
      </c>
      <c r="I29" s="69">
        <v>16</v>
      </c>
      <c r="J29" s="67">
        <v>16</v>
      </c>
      <c r="K29" s="71"/>
      <c r="L29" s="67"/>
      <c r="M29" s="70"/>
      <c r="N29" s="70"/>
      <c r="O29" s="70"/>
      <c r="P29" s="70"/>
      <c r="Q29" s="70"/>
      <c r="R29" s="46"/>
    </row>
    <row r="30" spans="1:18" s="46" customFormat="1" ht="15" customHeight="1" x14ac:dyDescent="0.15">
      <c r="A30" s="121"/>
      <c r="B30" s="122"/>
      <c r="C30" s="6"/>
      <c r="D30" s="14"/>
      <c r="E30" s="16" t="s">
        <v>21</v>
      </c>
      <c r="F30" s="49">
        <f>SUM(F21:F29)</f>
        <v>135</v>
      </c>
      <c r="G30" s="48">
        <f>SUM(G21:G29)</f>
        <v>362</v>
      </c>
      <c r="H30" s="48"/>
    </row>
    <row r="31" spans="1:18" s="46" customFormat="1" ht="15" customHeight="1" x14ac:dyDescent="0.15">
      <c r="A31" s="97" t="s">
        <v>5</v>
      </c>
      <c r="B31" s="98"/>
      <c r="C31" s="4" t="s">
        <v>104</v>
      </c>
      <c r="D31" s="10" t="s">
        <v>72</v>
      </c>
      <c r="E31" s="13"/>
      <c r="F31" s="51">
        <v>1</v>
      </c>
      <c r="G31" s="41">
        <f>SUM(I31:R31)</f>
        <v>4</v>
      </c>
      <c r="H31" s="59">
        <f t="shared" si="1"/>
        <v>4</v>
      </c>
      <c r="I31" s="67">
        <v>4</v>
      </c>
      <c r="J31" s="70"/>
      <c r="K31" s="70"/>
      <c r="L31" s="70"/>
      <c r="M31" s="70"/>
      <c r="N31" s="70"/>
      <c r="O31" s="70"/>
      <c r="P31" s="70"/>
      <c r="Q31" s="70"/>
    </row>
    <row r="32" spans="1:18" s="46" customFormat="1" ht="15" customHeight="1" x14ac:dyDescent="0.15">
      <c r="A32" s="106" t="s">
        <v>105</v>
      </c>
      <c r="B32" s="116" t="s">
        <v>106</v>
      </c>
      <c r="C32" s="5" t="s">
        <v>107</v>
      </c>
      <c r="D32" s="12" t="s">
        <v>73</v>
      </c>
      <c r="E32" s="13"/>
      <c r="F32" s="51">
        <v>5</v>
      </c>
      <c r="G32" s="42">
        <f>SUM(I32:R32)</f>
        <v>6</v>
      </c>
      <c r="H32" s="59">
        <f t="shared" si="1"/>
        <v>1.2</v>
      </c>
      <c r="I32" s="67">
        <v>6</v>
      </c>
      <c r="J32" s="71"/>
      <c r="K32" s="67"/>
      <c r="L32" s="70"/>
      <c r="M32" s="70"/>
      <c r="N32" s="70"/>
      <c r="O32" s="70"/>
      <c r="P32" s="70"/>
      <c r="Q32" s="70"/>
    </row>
    <row r="33" spans="1:18" s="46" customFormat="1" ht="15" customHeight="1" x14ac:dyDescent="0.15">
      <c r="A33" s="106"/>
      <c r="B33" s="116"/>
      <c r="C33" s="5" t="s">
        <v>108</v>
      </c>
      <c r="D33" s="12" t="s">
        <v>74</v>
      </c>
      <c r="E33" s="13"/>
      <c r="F33" s="66">
        <v>8</v>
      </c>
      <c r="G33" s="42">
        <f>SUM(I33:R33)</f>
        <v>9</v>
      </c>
      <c r="H33" s="59">
        <f>G33/F33</f>
        <v>1.125</v>
      </c>
      <c r="I33" s="67">
        <v>9</v>
      </c>
      <c r="J33" s="67"/>
      <c r="K33" s="70"/>
      <c r="L33" s="70"/>
      <c r="M33" s="70"/>
      <c r="N33" s="70"/>
      <c r="O33" s="70"/>
      <c r="P33" s="70"/>
      <c r="Q33" s="70"/>
    </row>
    <row r="34" spans="1:18" s="46" customFormat="1" ht="15" customHeight="1" x14ac:dyDescent="0.15">
      <c r="A34" s="106"/>
      <c r="B34" s="116"/>
      <c r="C34" s="5" t="s">
        <v>109</v>
      </c>
      <c r="D34" s="12" t="s">
        <v>131</v>
      </c>
      <c r="E34" s="13"/>
      <c r="F34" s="51">
        <v>24</v>
      </c>
      <c r="G34" s="42">
        <f>SUM(I34:R34)</f>
        <v>55</v>
      </c>
      <c r="H34" s="59">
        <f>G34/F34</f>
        <v>2.2916666666666665</v>
      </c>
      <c r="I34" s="67">
        <v>3</v>
      </c>
      <c r="J34" s="67">
        <v>8</v>
      </c>
      <c r="K34" s="67">
        <v>9</v>
      </c>
      <c r="L34" s="67">
        <v>13</v>
      </c>
      <c r="M34" s="67">
        <v>9</v>
      </c>
      <c r="N34" s="67">
        <v>13</v>
      </c>
      <c r="O34" s="67"/>
      <c r="P34" s="67"/>
      <c r="Q34" s="72"/>
    </row>
    <row r="35" spans="1:18" s="46" customFormat="1" ht="15" customHeight="1" x14ac:dyDescent="0.15">
      <c r="A35" s="106"/>
      <c r="B35" s="116"/>
      <c r="C35" s="19" t="s">
        <v>78</v>
      </c>
      <c r="D35" s="20" t="s">
        <v>110</v>
      </c>
      <c r="E35" s="15"/>
      <c r="F35" s="52">
        <v>25</v>
      </c>
      <c r="G35" s="42">
        <f>SUM(I35:R35)</f>
        <v>67</v>
      </c>
      <c r="H35" s="42">
        <f>G35/F35</f>
        <v>2.68</v>
      </c>
      <c r="I35" s="67">
        <v>19</v>
      </c>
      <c r="J35" s="67">
        <v>8</v>
      </c>
      <c r="K35" s="67">
        <v>10</v>
      </c>
      <c r="L35" s="72">
        <v>30</v>
      </c>
      <c r="M35" s="72"/>
      <c r="N35" s="70"/>
      <c r="O35" s="70"/>
      <c r="P35" s="70"/>
      <c r="Q35" s="70"/>
    </row>
    <row r="36" spans="1:18" s="46" customFormat="1" ht="15" customHeight="1" x14ac:dyDescent="0.15">
      <c r="A36" s="106"/>
      <c r="B36" s="116"/>
      <c r="C36" s="88" t="s">
        <v>80</v>
      </c>
      <c r="D36" s="89" t="s">
        <v>111</v>
      </c>
      <c r="E36" s="13"/>
      <c r="F36" s="76"/>
      <c r="G36" s="43"/>
      <c r="H36" s="43"/>
    </row>
    <row r="37" spans="1:18" s="46" customFormat="1" ht="15" customHeight="1" x14ac:dyDescent="0.15">
      <c r="A37" s="106"/>
      <c r="B37" s="116"/>
      <c r="C37" s="88" t="s">
        <v>82</v>
      </c>
      <c r="D37" s="89" t="s">
        <v>112</v>
      </c>
      <c r="E37" s="15"/>
      <c r="F37" s="77"/>
      <c r="G37" s="43"/>
      <c r="H37" s="43"/>
      <c r="I37" s="85"/>
      <c r="J37" s="68"/>
      <c r="K37"/>
    </row>
    <row r="38" spans="1:18" s="46" customFormat="1" ht="15" customHeight="1" x14ac:dyDescent="0.15">
      <c r="A38" s="107"/>
      <c r="B38" s="117"/>
      <c r="C38" s="19"/>
      <c r="D38" s="20"/>
      <c r="E38" s="16" t="s">
        <v>21</v>
      </c>
      <c r="F38" s="49">
        <f>SUM(F31:F37)</f>
        <v>63</v>
      </c>
      <c r="G38" s="44">
        <f>SUM(G31:G35)</f>
        <v>141</v>
      </c>
      <c r="H38" s="48"/>
      <c r="I38" s="85"/>
      <c r="J38" s="68"/>
      <c r="K38" s="68"/>
      <c r="L38" s="68"/>
    </row>
    <row r="39" spans="1:18" s="46" customFormat="1" ht="15" customHeight="1" x14ac:dyDescent="0.15">
      <c r="A39" s="97" t="s">
        <v>113</v>
      </c>
      <c r="B39" s="98"/>
      <c r="C39" s="4" t="s">
        <v>114</v>
      </c>
      <c r="D39" s="10" t="s">
        <v>76</v>
      </c>
      <c r="E39" s="22"/>
      <c r="F39" s="53">
        <v>11</v>
      </c>
      <c r="G39" s="41">
        <f>SUM(I39:P39)</f>
        <v>25</v>
      </c>
      <c r="H39" s="59">
        <f>G39/F39</f>
        <v>2.2727272727272729</v>
      </c>
      <c r="I39" s="67">
        <v>7</v>
      </c>
      <c r="J39" s="67">
        <v>12</v>
      </c>
      <c r="K39" s="67">
        <v>6</v>
      </c>
      <c r="L39" s="67"/>
      <c r="M39" s="67"/>
      <c r="N39" s="67"/>
      <c r="O39" s="84"/>
      <c r="P39" s="84"/>
      <c r="Q39" s="70"/>
    </row>
    <row r="40" spans="1:18" s="46" customFormat="1" ht="15" customHeight="1" x14ac:dyDescent="0.15">
      <c r="A40" s="118" t="s">
        <v>16</v>
      </c>
      <c r="B40" s="119"/>
      <c r="C40" s="5" t="s">
        <v>115</v>
      </c>
      <c r="D40" s="12" t="s">
        <v>77</v>
      </c>
      <c r="E40" s="23"/>
      <c r="F40" s="54">
        <v>10</v>
      </c>
      <c r="G40" s="42">
        <f>SUM(I40:P40)</f>
        <v>33</v>
      </c>
      <c r="H40" s="59">
        <f>G40/F38</f>
        <v>0.52380952380952384</v>
      </c>
      <c r="I40" s="67">
        <v>15</v>
      </c>
      <c r="J40" s="67">
        <v>10</v>
      </c>
      <c r="K40" s="67">
        <v>8</v>
      </c>
      <c r="L40" s="71"/>
      <c r="M40" s="70"/>
      <c r="N40" s="70"/>
      <c r="O40" s="70"/>
      <c r="P40" s="70"/>
      <c r="Q40" s="70"/>
    </row>
    <row r="41" spans="1:18" s="46" customFormat="1" ht="15" customHeight="1" x14ac:dyDescent="0.15">
      <c r="A41" s="120"/>
      <c r="B41" s="119"/>
      <c r="C41" s="5" t="s">
        <v>96</v>
      </c>
      <c r="D41" s="12" t="s">
        <v>116</v>
      </c>
      <c r="E41" s="23"/>
      <c r="F41" s="51">
        <v>26</v>
      </c>
      <c r="G41" s="42">
        <f>SUM(I41:P41)</f>
        <v>74</v>
      </c>
      <c r="H41" s="59">
        <f>G41/F39</f>
        <v>6.7272727272727275</v>
      </c>
      <c r="I41" s="67">
        <v>18</v>
      </c>
      <c r="J41" s="84">
        <v>16</v>
      </c>
      <c r="K41" s="70">
        <v>12</v>
      </c>
      <c r="L41" s="70">
        <v>14</v>
      </c>
      <c r="M41" s="70">
        <v>11</v>
      </c>
      <c r="N41" s="70">
        <v>3</v>
      </c>
      <c r="O41" s="70"/>
      <c r="P41" s="70"/>
      <c r="Q41" s="70"/>
    </row>
    <row r="42" spans="1:18" s="46" customFormat="1" ht="15" customHeight="1" x14ac:dyDescent="0.15">
      <c r="A42" s="120"/>
      <c r="B42" s="119"/>
      <c r="C42" s="5" t="s">
        <v>97</v>
      </c>
      <c r="D42" s="12" t="s">
        <v>79</v>
      </c>
      <c r="E42" s="23"/>
      <c r="F42" s="51">
        <v>7</v>
      </c>
      <c r="G42" s="59">
        <f>SUM(I42:P42)</f>
        <v>19</v>
      </c>
      <c r="H42" s="59">
        <f>G42/F40</f>
        <v>1.9</v>
      </c>
      <c r="I42" s="67">
        <v>10</v>
      </c>
      <c r="J42" s="67">
        <v>9</v>
      </c>
      <c r="K42" s="67"/>
      <c r="L42" s="70"/>
      <c r="M42" s="70"/>
      <c r="N42" s="70"/>
      <c r="O42" s="70"/>
      <c r="P42" s="70"/>
      <c r="Q42" s="70"/>
    </row>
    <row r="43" spans="1:18" s="46" customFormat="1" ht="15" customHeight="1" x14ac:dyDescent="0.15">
      <c r="A43" s="120"/>
      <c r="B43" s="119"/>
      <c r="C43" s="17" t="s">
        <v>117</v>
      </c>
      <c r="D43" s="18" t="s">
        <v>81</v>
      </c>
      <c r="E43" s="24"/>
      <c r="F43" s="54">
        <v>0</v>
      </c>
      <c r="G43" s="59">
        <f>SUM(I43:P43)</f>
        <v>0</v>
      </c>
      <c r="H43" s="59">
        <f>G43/F41</f>
        <v>0</v>
      </c>
      <c r="I43" s="67"/>
      <c r="J43" s="67"/>
      <c r="K43" s="67"/>
      <c r="L43" s="67"/>
      <c r="M43" s="67"/>
      <c r="N43" s="70"/>
      <c r="O43" s="70"/>
      <c r="P43" s="70"/>
      <c r="Q43" s="70"/>
    </row>
    <row r="44" spans="1:18" s="46" customFormat="1" ht="15" customHeight="1" x14ac:dyDescent="0.15">
      <c r="A44" s="120"/>
      <c r="B44" s="119"/>
      <c r="C44" s="5" t="s">
        <v>118</v>
      </c>
      <c r="D44" s="12" t="s">
        <v>83</v>
      </c>
      <c r="E44" s="23"/>
      <c r="F44" s="51">
        <v>13</v>
      </c>
      <c r="G44" s="59">
        <f>SUM(I44:R44)</f>
        <v>43</v>
      </c>
      <c r="H44" s="59">
        <f>G44/F42</f>
        <v>6.1428571428571432</v>
      </c>
      <c r="I44" s="67">
        <v>11</v>
      </c>
      <c r="J44" s="67">
        <v>17</v>
      </c>
      <c r="K44" s="67">
        <v>15</v>
      </c>
      <c r="L44" s="67"/>
      <c r="M44" s="67"/>
      <c r="N44" s="67"/>
      <c r="O44" s="67"/>
      <c r="P44" s="67"/>
      <c r="Q44" s="67"/>
      <c r="R44" s="68"/>
    </row>
    <row r="45" spans="1:18" s="46" customFormat="1" ht="15" customHeight="1" x14ac:dyDescent="0.15">
      <c r="A45" s="120"/>
      <c r="B45" s="119"/>
      <c r="C45" s="5" t="s">
        <v>119</v>
      </c>
      <c r="D45" s="12" t="s">
        <v>84</v>
      </c>
      <c r="E45" s="23"/>
      <c r="F45" s="51">
        <v>14</v>
      </c>
      <c r="G45" s="59">
        <f>SUM(I45:Q45)</f>
        <v>42</v>
      </c>
      <c r="H45" s="59">
        <f>G45/F45</f>
        <v>3</v>
      </c>
      <c r="I45" s="67">
        <v>10</v>
      </c>
      <c r="J45" s="67">
        <v>15</v>
      </c>
      <c r="K45" s="67">
        <v>10</v>
      </c>
      <c r="L45" s="67">
        <v>7</v>
      </c>
      <c r="M45" s="67"/>
      <c r="N45" s="67"/>
      <c r="O45" s="67"/>
      <c r="P45" s="67"/>
      <c r="Q45" s="72"/>
      <c r="R45" s="1"/>
    </row>
    <row r="46" spans="1:18" s="46" customFormat="1" ht="15" customHeight="1" x14ac:dyDescent="0.15">
      <c r="A46" s="120"/>
      <c r="B46" s="119"/>
      <c r="C46" s="5" t="s">
        <v>120</v>
      </c>
      <c r="D46" s="12" t="s">
        <v>85</v>
      </c>
      <c r="E46" s="23"/>
      <c r="F46" s="51">
        <v>34</v>
      </c>
      <c r="G46" s="42">
        <f>SUM(I46:R46)</f>
        <v>37</v>
      </c>
      <c r="H46" s="59">
        <f>G46/F46</f>
        <v>1.088235294117647</v>
      </c>
      <c r="I46" s="67">
        <v>8</v>
      </c>
      <c r="J46" s="67">
        <v>15</v>
      </c>
      <c r="K46" s="67">
        <v>7</v>
      </c>
      <c r="L46" s="67">
        <v>7</v>
      </c>
      <c r="M46" s="67"/>
      <c r="N46" s="67"/>
      <c r="O46" s="67"/>
      <c r="P46" s="67"/>
      <c r="Q46" s="67"/>
    </row>
    <row r="47" spans="1:18" s="46" customFormat="1" ht="15" customHeight="1" x14ac:dyDescent="0.15">
      <c r="A47" s="120"/>
      <c r="B47" s="119"/>
      <c r="C47" s="5" t="s">
        <v>98</v>
      </c>
      <c r="D47" s="12" t="s">
        <v>86</v>
      </c>
      <c r="E47" s="23"/>
      <c r="F47" s="51">
        <v>18</v>
      </c>
      <c r="G47" s="42">
        <f>SUM(I47:O47)</f>
        <v>55</v>
      </c>
      <c r="H47" s="59">
        <f>G47/F47</f>
        <v>3.0555555555555554</v>
      </c>
      <c r="I47" s="67">
        <v>20</v>
      </c>
      <c r="J47" s="67">
        <v>11</v>
      </c>
      <c r="K47" s="67">
        <v>8</v>
      </c>
      <c r="L47" s="67">
        <v>9</v>
      </c>
      <c r="M47" s="67">
        <v>7</v>
      </c>
      <c r="N47" s="67"/>
      <c r="O47" s="67"/>
      <c r="P47" s="67"/>
      <c r="Q47" s="67"/>
    </row>
    <row r="48" spans="1:18" s="46" customFormat="1" ht="15" customHeight="1" x14ac:dyDescent="0.15">
      <c r="A48" s="120"/>
      <c r="B48" s="119"/>
      <c r="C48" s="17" t="s">
        <v>99</v>
      </c>
      <c r="D48" s="18" t="s">
        <v>87</v>
      </c>
      <c r="E48" s="23"/>
      <c r="F48" s="51">
        <v>19</v>
      </c>
      <c r="G48" s="42">
        <f>SUM(I48:O48)</f>
        <v>54</v>
      </c>
      <c r="H48" s="42">
        <f>G48/F48</f>
        <v>2.8421052631578947</v>
      </c>
      <c r="I48" s="67">
        <v>15</v>
      </c>
      <c r="J48" s="94">
        <v>10</v>
      </c>
      <c r="K48" s="94">
        <v>11</v>
      </c>
      <c r="L48" s="94">
        <v>18</v>
      </c>
      <c r="M48" s="70"/>
      <c r="N48" s="70"/>
      <c r="O48" s="70"/>
      <c r="P48" s="70"/>
      <c r="Q48" s="70"/>
    </row>
    <row r="49" spans="1:18" s="46" customFormat="1" ht="15" customHeight="1" x14ac:dyDescent="0.15">
      <c r="A49" s="120"/>
      <c r="B49" s="119"/>
      <c r="C49" s="90" t="s">
        <v>121</v>
      </c>
      <c r="D49" s="91" t="s">
        <v>6</v>
      </c>
      <c r="E49" s="25"/>
      <c r="F49" s="79"/>
      <c r="G49" s="43"/>
      <c r="H49" s="43"/>
      <c r="I49" s="85"/>
      <c r="J49" s="68"/>
      <c r="K49" s="68"/>
      <c r="L49" s="68"/>
      <c r="M49"/>
      <c r="N49"/>
      <c r="O49"/>
    </row>
    <row r="50" spans="1:18" s="46" customFormat="1" ht="15" customHeight="1" x14ac:dyDescent="0.15">
      <c r="A50" s="121"/>
      <c r="B50" s="122"/>
      <c r="C50" s="6"/>
      <c r="D50" s="14"/>
      <c r="E50" s="26" t="s">
        <v>21</v>
      </c>
      <c r="F50" s="55">
        <f>SUM(F39:F49)</f>
        <v>152</v>
      </c>
      <c r="G50" s="48">
        <f>SUM(G39:G48)</f>
        <v>382</v>
      </c>
      <c r="H50" s="48"/>
      <c r="I50" s="85"/>
      <c r="J50" s="68"/>
      <c r="K50" s="2"/>
    </row>
    <row r="51" spans="1:18" s="46" customFormat="1" ht="15" customHeight="1" x14ac:dyDescent="0.15">
      <c r="A51" s="123" t="s">
        <v>122</v>
      </c>
      <c r="B51" s="124"/>
      <c r="C51" s="4" t="s">
        <v>88</v>
      </c>
      <c r="D51" s="10" t="s">
        <v>25</v>
      </c>
      <c r="E51" s="22"/>
      <c r="F51" s="53">
        <v>1</v>
      </c>
      <c r="G51" s="44">
        <f t="shared" ref="G51:G56" si="3">SUM(I51:M51)</f>
        <v>2</v>
      </c>
      <c r="H51" s="59">
        <f>G51/F51</f>
        <v>2</v>
      </c>
      <c r="I51" s="67">
        <v>2</v>
      </c>
      <c r="J51" s="70"/>
      <c r="K51" s="70"/>
      <c r="L51" s="70"/>
      <c r="M51" s="70"/>
      <c r="N51" s="70"/>
      <c r="O51" s="70"/>
      <c r="P51" s="70"/>
      <c r="Q51" s="70"/>
    </row>
    <row r="52" spans="1:18" s="46" customFormat="1" ht="15" customHeight="1" x14ac:dyDescent="0.15">
      <c r="A52" s="118" t="s">
        <v>22</v>
      </c>
      <c r="B52" s="125"/>
      <c r="C52" s="5" t="s">
        <v>89</v>
      </c>
      <c r="D52" s="12" t="s">
        <v>26</v>
      </c>
      <c r="E52" s="23"/>
      <c r="F52" s="51">
        <v>22</v>
      </c>
      <c r="G52" s="42">
        <f t="shared" si="3"/>
        <v>72</v>
      </c>
      <c r="H52" s="59">
        <f t="shared" ref="H52:H56" si="4">G52/F52</f>
        <v>3.2727272727272729</v>
      </c>
      <c r="I52" s="67">
        <v>13</v>
      </c>
      <c r="J52" s="73">
        <v>17</v>
      </c>
      <c r="K52" s="73">
        <v>12</v>
      </c>
      <c r="L52" s="73">
        <v>16</v>
      </c>
      <c r="M52" s="73">
        <v>14</v>
      </c>
      <c r="N52" s="70"/>
      <c r="O52" s="70"/>
      <c r="P52" s="70"/>
      <c r="Q52" s="70"/>
    </row>
    <row r="53" spans="1:18" s="46" customFormat="1" ht="15" customHeight="1" x14ac:dyDescent="0.15">
      <c r="A53" s="118"/>
      <c r="B53" s="125"/>
      <c r="C53" s="7" t="s">
        <v>90</v>
      </c>
      <c r="D53" s="12" t="s">
        <v>27</v>
      </c>
      <c r="E53" s="27"/>
      <c r="F53" s="54">
        <v>13</v>
      </c>
      <c r="G53" s="42">
        <f t="shared" si="3"/>
        <v>50</v>
      </c>
      <c r="H53" s="59">
        <f t="shared" si="4"/>
        <v>3.8461538461538463</v>
      </c>
      <c r="I53" s="67">
        <v>11</v>
      </c>
      <c r="J53" s="73">
        <v>10</v>
      </c>
      <c r="K53" s="73">
        <v>14</v>
      </c>
      <c r="L53" s="73">
        <v>15</v>
      </c>
      <c r="M53" s="73"/>
      <c r="N53" s="70"/>
      <c r="O53" s="70"/>
      <c r="P53" s="70"/>
      <c r="Q53" s="70"/>
    </row>
    <row r="54" spans="1:18" s="46" customFormat="1" ht="15" customHeight="1" x14ac:dyDescent="0.15">
      <c r="A54" s="118"/>
      <c r="B54" s="125"/>
      <c r="C54" s="7" t="s">
        <v>91</v>
      </c>
      <c r="D54" s="12" t="s">
        <v>28</v>
      </c>
      <c r="E54" s="27"/>
      <c r="F54" s="54">
        <v>6</v>
      </c>
      <c r="G54" s="83">
        <f t="shared" si="3"/>
        <v>15</v>
      </c>
      <c r="H54" s="59">
        <f t="shared" si="4"/>
        <v>2.5</v>
      </c>
      <c r="I54" s="73">
        <v>15</v>
      </c>
      <c r="J54" s="73"/>
      <c r="K54" s="73"/>
      <c r="L54" s="73"/>
      <c r="M54" s="73"/>
      <c r="N54" s="70"/>
      <c r="O54" s="70"/>
      <c r="P54" s="70"/>
      <c r="Q54" s="70"/>
    </row>
    <row r="55" spans="1:18" s="46" customFormat="1" ht="15" customHeight="1" x14ac:dyDescent="0.15">
      <c r="A55" s="118"/>
      <c r="B55" s="125"/>
      <c r="C55" s="7" t="s">
        <v>92</v>
      </c>
      <c r="D55" s="12" t="s">
        <v>29</v>
      </c>
      <c r="E55" s="28"/>
      <c r="F55" s="54">
        <v>3</v>
      </c>
      <c r="G55" s="40">
        <f t="shared" si="3"/>
        <v>9</v>
      </c>
      <c r="H55" s="59">
        <f t="shared" si="4"/>
        <v>3</v>
      </c>
      <c r="I55" s="67">
        <v>9</v>
      </c>
      <c r="J55" s="67"/>
      <c r="K55" s="67"/>
      <c r="L55" s="67"/>
      <c r="M55" s="67"/>
      <c r="N55" s="71"/>
      <c r="O55" s="70"/>
      <c r="P55" s="70"/>
      <c r="Q55" s="70"/>
    </row>
    <row r="56" spans="1:18" s="46" customFormat="1" ht="15" customHeight="1" x14ac:dyDescent="0.15">
      <c r="A56" s="118"/>
      <c r="B56" s="125"/>
      <c r="C56" s="29" t="s">
        <v>93</v>
      </c>
      <c r="D56" s="14" t="s">
        <v>30</v>
      </c>
      <c r="E56" s="25"/>
      <c r="F56" s="56">
        <v>9</v>
      </c>
      <c r="G56" s="82">
        <f t="shared" si="3"/>
        <v>31</v>
      </c>
      <c r="H56" s="59">
        <f t="shared" si="4"/>
        <v>3.4444444444444446</v>
      </c>
      <c r="I56" s="73">
        <v>18</v>
      </c>
      <c r="J56" s="73">
        <v>13</v>
      </c>
      <c r="K56" s="73"/>
      <c r="L56" s="73"/>
      <c r="M56" s="73"/>
      <c r="N56" s="70"/>
      <c r="O56" s="70"/>
      <c r="P56" s="70"/>
      <c r="Q56" s="70"/>
    </row>
    <row r="57" spans="1:18" s="46" customFormat="1" ht="15" customHeight="1" x14ac:dyDescent="0.15">
      <c r="A57" s="126"/>
      <c r="B57" s="127"/>
      <c r="C57" s="6"/>
      <c r="D57" s="14"/>
      <c r="E57" s="16" t="s">
        <v>21</v>
      </c>
      <c r="F57" s="49">
        <f>SUM(F51:F56)</f>
        <v>54</v>
      </c>
      <c r="G57" s="62">
        <f>SUM(G51:G56)</f>
        <v>179</v>
      </c>
      <c r="H57" s="48"/>
    </row>
    <row r="58" spans="1:18" s="46" customFormat="1" ht="15" customHeight="1" x14ac:dyDescent="0.15">
      <c r="A58" s="97" t="s">
        <v>123</v>
      </c>
      <c r="B58" s="98"/>
      <c r="C58" s="4" t="s">
        <v>124</v>
      </c>
      <c r="D58" s="10" t="s">
        <v>7</v>
      </c>
      <c r="E58" s="22"/>
      <c r="F58" s="103">
        <v>16</v>
      </c>
      <c r="G58" s="110">
        <f>SUM(I58:Q58)</f>
        <v>42</v>
      </c>
      <c r="H58" s="113">
        <f>G58/F58</f>
        <v>2.625</v>
      </c>
      <c r="I58" s="71">
        <v>28</v>
      </c>
      <c r="J58" s="71">
        <v>14</v>
      </c>
      <c r="K58" s="71"/>
      <c r="L58" s="71"/>
      <c r="M58" s="71"/>
      <c r="N58" s="71"/>
      <c r="O58" s="71"/>
      <c r="P58" s="71"/>
      <c r="Q58" s="71"/>
    </row>
    <row r="59" spans="1:18" s="46" customFormat="1" ht="15" customHeight="1" x14ac:dyDescent="0.15">
      <c r="A59" s="106" t="s">
        <v>17</v>
      </c>
      <c r="B59" s="108" t="s">
        <v>18</v>
      </c>
      <c r="C59" s="5" t="s">
        <v>125</v>
      </c>
      <c r="D59" s="12" t="s">
        <v>8</v>
      </c>
      <c r="E59" s="23"/>
      <c r="F59" s="104"/>
      <c r="G59" s="111"/>
      <c r="H59" s="114"/>
    </row>
    <row r="60" spans="1:18" s="46" customFormat="1" ht="15" customHeight="1" x14ac:dyDescent="0.15">
      <c r="A60" s="106"/>
      <c r="B60" s="108"/>
      <c r="C60" s="5" t="s">
        <v>126</v>
      </c>
      <c r="D60" s="12" t="s">
        <v>9</v>
      </c>
      <c r="E60" s="23"/>
      <c r="F60" s="104"/>
      <c r="G60" s="111"/>
      <c r="H60" s="114"/>
      <c r="I60"/>
      <c r="J60"/>
      <c r="K60"/>
      <c r="L60"/>
      <c r="M60"/>
      <c r="N60"/>
      <c r="O60"/>
      <c r="P60"/>
      <c r="Q60"/>
      <c r="R60"/>
    </row>
    <row r="61" spans="1:18" s="46" customFormat="1" ht="15" customHeight="1" x14ac:dyDescent="0.15">
      <c r="A61" s="106"/>
      <c r="B61" s="108"/>
      <c r="C61" s="5" t="s">
        <v>127</v>
      </c>
      <c r="D61" s="12" t="s">
        <v>10</v>
      </c>
      <c r="E61" s="23"/>
      <c r="F61" s="104"/>
      <c r="G61" s="111"/>
      <c r="H61" s="114"/>
      <c r="I61"/>
      <c r="J61"/>
      <c r="K61"/>
      <c r="L61"/>
      <c r="M61"/>
      <c r="N61"/>
      <c r="O61"/>
      <c r="P61"/>
      <c r="Q61"/>
      <c r="R61"/>
    </row>
    <row r="62" spans="1:18" s="46" customFormat="1" ht="13.5" x14ac:dyDescent="0.15">
      <c r="A62" s="106"/>
      <c r="B62" s="108"/>
      <c r="C62" s="5" t="s">
        <v>128</v>
      </c>
      <c r="D62" s="12" t="s">
        <v>11</v>
      </c>
      <c r="E62" s="23"/>
      <c r="F62" s="104"/>
      <c r="G62" s="111"/>
      <c r="H62" s="114"/>
      <c r="I62"/>
      <c r="J62"/>
      <c r="K62"/>
      <c r="L62"/>
      <c r="M62"/>
      <c r="N62"/>
      <c r="O62"/>
      <c r="P62"/>
      <c r="Q62"/>
      <c r="R62"/>
    </row>
    <row r="63" spans="1:18" s="46" customFormat="1" ht="13.5" x14ac:dyDescent="0.15">
      <c r="A63" s="106"/>
      <c r="B63" s="108"/>
      <c r="C63" s="5" t="s">
        <v>129</v>
      </c>
      <c r="D63" s="12" t="s">
        <v>12</v>
      </c>
      <c r="E63" s="23"/>
      <c r="F63" s="104"/>
      <c r="G63" s="111"/>
      <c r="H63" s="114"/>
      <c r="I63"/>
      <c r="J63"/>
      <c r="K63"/>
      <c r="L63"/>
      <c r="M63"/>
      <c r="N63"/>
      <c r="O63"/>
      <c r="P63"/>
      <c r="Q63"/>
      <c r="R63"/>
    </row>
    <row r="64" spans="1:18" s="46" customFormat="1" ht="13.5" customHeight="1" x14ac:dyDescent="0.15">
      <c r="A64" s="106"/>
      <c r="B64" s="108"/>
      <c r="C64" s="6" t="s">
        <v>130</v>
      </c>
      <c r="D64" s="14" t="s">
        <v>94</v>
      </c>
      <c r="E64" s="25"/>
      <c r="F64" s="105"/>
      <c r="G64" s="112"/>
      <c r="H64" s="115"/>
      <c r="I64" s="95"/>
      <c r="J64"/>
      <c r="K64"/>
      <c r="L64"/>
      <c r="M64"/>
      <c r="N64"/>
      <c r="O64"/>
      <c r="P64"/>
      <c r="Q64"/>
      <c r="R64"/>
    </row>
    <row r="65" spans="1:18" s="46" customFormat="1" ht="13.5" x14ac:dyDescent="0.15">
      <c r="A65" s="107"/>
      <c r="B65" s="109"/>
      <c r="C65" s="6"/>
      <c r="D65" s="14"/>
      <c r="E65" s="26" t="s">
        <v>21</v>
      </c>
      <c r="F65" s="55">
        <f>SUM(F58)</f>
        <v>16</v>
      </c>
      <c r="G65" s="64">
        <f>G58</f>
        <v>42</v>
      </c>
      <c r="H65" s="81"/>
      <c r="I65"/>
      <c r="J65"/>
      <c r="K65"/>
      <c r="L65"/>
      <c r="M65"/>
      <c r="N65"/>
      <c r="O65"/>
      <c r="P65"/>
      <c r="Q65"/>
      <c r="R65"/>
    </row>
    <row r="66" spans="1:18" s="46" customFormat="1" ht="13.5" x14ac:dyDescent="0.15">
      <c r="A66" s="97" t="s">
        <v>132</v>
      </c>
      <c r="B66" s="98"/>
      <c r="C66" s="4" t="s">
        <v>133</v>
      </c>
      <c r="D66" s="10" t="s">
        <v>134</v>
      </c>
      <c r="E66" s="22"/>
      <c r="F66" s="75">
        <v>0</v>
      </c>
      <c r="G66" s="42"/>
      <c r="H66" s="42"/>
      <c r="I66" s="71"/>
      <c r="J66" s="71"/>
      <c r="K66" s="71"/>
      <c r="L66" s="71"/>
      <c r="M66" s="71"/>
      <c r="N66" s="71"/>
      <c r="O66" s="71"/>
      <c r="P66" s="71"/>
      <c r="Q66" s="71"/>
      <c r="R66"/>
    </row>
    <row r="67" spans="1:18" s="46" customFormat="1" ht="13.5" x14ac:dyDescent="0.15">
      <c r="A67" s="99" t="s">
        <v>135</v>
      </c>
      <c r="B67" s="100"/>
      <c r="C67" s="5" t="s">
        <v>136</v>
      </c>
      <c r="D67" s="12" t="s">
        <v>137</v>
      </c>
      <c r="E67" s="27"/>
      <c r="F67" s="92">
        <v>9</v>
      </c>
      <c r="G67" s="42">
        <f>SUM(I67:M67)</f>
        <v>26</v>
      </c>
      <c r="H67" s="42">
        <f>G67/F67</f>
        <v>2.8888888888888888</v>
      </c>
      <c r="I67" s="71">
        <v>14</v>
      </c>
      <c r="J67" s="71">
        <v>12</v>
      </c>
      <c r="K67" s="71"/>
      <c r="L67" s="71"/>
      <c r="M67" s="71"/>
      <c r="N67" s="71"/>
      <c r="O67" s="71"/>
      <c r="P67" s="71"/>
      <c r="Q67" s="71"/>
      <c r="R67"/>
    </row>
    <row r="68" spans="1:18" s="46" customFormat="1" ht="13.5" x14ac:dyDescent="0.15">
      <c r="A68" s="101"/>
      <c r="B68" s="102"/>
      <c r="C68" s="6"/>
      <c r="D68" s="14"/>
      <c r="E68" s="16" t="s">
        <v>21</v>
      </c>
      <c r="F68" s="49">
        <f>SUM(F66:F67)</f>
        <v>9</v>
      </c>
      <c r="G68" s="64">
        <f>SUM(G66:G67)</f>
        <v>26</v>
      </c>
      <c r="H68" s="81"/>
      <c r="I68"/>
      <c r="J68"/>
      <c r="K68"/>
      <c r="L68"/>
      <c r="M68"/>
      <c r="N68"/>
      <c r="O68"/>
      <c r="P68"/>
      <c r="Q68"/>
      <c r="R68"/>
    </row>
    <row r="69" spans="1:18" s="46" customFormat="1" ht="13.5" x14ac:dyDescent="0.15">
      <c r="A69" s="60"/>
      <c r="B69" s="61"/>
      <c r="C69" s="30"/>
      <c r="D69" s="31"/>
      <c r="E69" s="32"/>
      <c r="F69" s="55"/>
      <c r="G69" s="63"/>
      <c r="H69" s="81"/>
      <c r="I69"/>
      <c r="J69"/>
      <c r="K69"/>
      <c r="L69"/>
      <c r="M69"/>
      <c r="N69"/>
      <c r="O69"/>
      <c r="P69"/>
      <c r="Q69"/>
      <c r="R69"/>
    </row>
    <row r="70" spans="1:18" s="46" customFormat="1" ht="13.5" x14ac:dyDescent="0.15">
      <c r="A70" s="33"/>
      <c r="B70" s="34"/>
      <c r="C70" s="35"/>
      <c r="D70" s="36"/>
      <c r="E70" s="37" t="s">
        <v>23</v>
      </c>
      <c r="F70" s="57">
        <f>SUM(F65,F57,F50,F30,F38,F20,F12,F68)</f>
        <v>525</v>
      </c>
      <c r="G70" s="64">
        <f>SUM(G12,G20,G30,G38,G50,G57,G65,G68)</f>
        <v>1398</v>
      </c>
      <c r="H70" s="81"/>
      <c r="I70"/>
      <c r="J70"/>
      <c r="K70"/>
      <c r="L70"/>
      <c r="M70"/>
      <c r="N70"/>
      <c r="O70"/>
      <c r="P70"/>
      <c r="Q70"/>
      <c r="R70"/>
    </row>
    <row r="71" spans="1:18" s="46" customFormat="1" x14ac:dyDescent="0.15">
      <c r="A71" s="1"/>
      <c r="B71" s="1"/>
      <c r="C71" s="1"/>
      <c r="D71" s="1"/>
      <c r="E71" s="2"/>
      <c r="F71" s="1"/>
      <c r="G71" s="1"/>
      <c r="H71" s="1"/>
      <c r="I71"/>
      <c r="J71"/>
      <c r="K71"/>
      <c r="L71"/>
      <c r="M71"/>
      <c r="N71"/>
      <c r="O71"/>
      <c r="P71"/>
      <c r="Q71"/>
      <c r="R71"/>
    </row>
  </sheetData>
  <mergeCells count="27">
    <mergeCell ref="A31:B31"/>
    <mergeCell ref="A1:H1"/>
    <mergeCell ref="A3:B3"/>
    <mergeCell ref="A4:B4"/>
    <mergeCell ref="F4:F10"/>
    <mergeCell ref="G4:G11"/>
    <mergeCell ref="H4:H11"/>
    <mergeCell ref="A5:B12"/>
    <mergeCell ref="A13:B13"/>
    <mergeCell ref="A14:A20"/>
    <mergeCell ref="B14:B20"/>
    <mergeCell ref="A21:B21"/>
    <mergeCell ref="A22:B30"/>
    <mergeCell ref="F58:F64"/>
    <mergeCell ref="B59:B65"/>
    <mergeCell ref="A66:B66"/>
    <mergeCell ref="G58:G64"/>
    <mergeCell ref="H58:H64"/>
    <mergeCell ref="A67:B68"/>
    <mergeCell ref="A32:A38"/>
    <mergeCell ref="B32:B38"/>
    <mergeCell ref="A39:B39"/>
    <mergeCell ref="A40:B50"/>
    <mergeCell ref="A51:B51"/>
    <mergeCell ref="A52:B57"/>
    <mergeCell ref="A58:B58"/>
    <mergeCell ref="A59:A6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2024秋</vt:lpstr>
      <vt:lpstr>2024春</vt:lpstr>
    </vt:vector>
  </TitlesOfParts>
  <Company>AESJ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AESJ</dc:creator>
  <cp:lastModifiedBy>AESJ Uchino</cp:lastModifiedBy>
  <cp:lastPrinted>2012-10-04T01:45:50Z</cp:lastPrinted>
  <dcterms:created xsi:type="dcterms:W3CDTF">2005-01-06T00:51:27Z</dcterms:created>
  <dcterms:modified xsi:type="dcterms:W3CDTF">2025-01-17T10:48:01Z</dcterms:modified>
</cp:coreProperties>
</file>